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СЕС-ДЕС 2020" sheetId="1" r:id="rId1"/>
  </sheets>
  <definedNames>
    <definedName name="_xlnm.Print_Area" localSheetId="0">'СЕС-ДЕС 2020'!$A$1:$AO$31</definedName>
    <definedName name="_xlnm.Print_Titles" localSheetId="0">'СЕС-ДЕС 2020'!$A:$B</definedName>
  </definedNames>
  <calcPr calcId="145621"/>
</workbook>
</file>

<file path=xl/calcChain.xml><?xml version="1.0" encoding="utf-8"?>
<calcChain xmlns="http://schemas.openxmlformats.org/spreadsheetml/2006/main">
  <c r="D25" i="1" l="1"/>
  <c r="E25" i="1"/>
  <c r="D26" i="1"/>
  <c r="E26" i="1"/>
  <c r="D27" i="1"/>
  <c r="E27" i="1"/>
  <c r="D28" i="1"/>
  <c r="E28" i="1"/>
  <c r="D29" i="1"/>
  <c r="E29" i="1"/>
  <c r="E24" i="1"/>
  <c r="D24" i="1"/>
  <c r="E23" i="1"/>
  <c r="D23" i="1"/>
  <c r="E21" i="1"/>
  <c r="D21" i="1"/>
  <c r="E20" i="1"/>
  <c r="D20" i="1"/>
  <c r="D18" i="1"/>
  <c r="E18" i="1"/>
  <c r="D17" i="1"/>
  <c r="E17" i="1"/>
  <c r="D16" i="1"/>
  <c r="E16" i="1"/>
  <c r="E15" i="1"/>
  <c r="D15" i="1"/>
  <c r="E13" i="1"/>
  <c r="D13" i="1"/>
  <c r="AM15" i="1"/>
  <c r="AM29" i="1"/>
  <c r="AM28" i="1"/>
  <c r="AM27" i="1"/>
  <c r="AM26" i="1"/>
  <c r="AM25" i="1"/>
  <c r="AM24" i="1"/>
  <c r="AM23" i="1"/>
  <c r="AM22" i="1" s="1"/>
  <c r="AO22" i="1"/>
  <c r="AN22" i="1"/>
  <c r="AM21" i="1"/>
  <c r="AM20" i="1"/>
  <c r="AO19" i="1"/>
  <c r="AN19" i="1"/>
  <c r="AM18" i="1"/>
  <c r="AM17" i="1"/>
  <c r="AM16" i="1"/>
  <c r="AO14" i="1"/>
  <c r="AN14" i="1"/>
  <c r="AM13" i="1"/>
  <c r="AM12" i="1" s="1"/>
  <c r="AO12" i="1"/>
  <c r="AN12" i="1"/>
  <c r="AM19" i="1" l="1"/>
  <c r="AO31" i="1"/>
  <c r="AN31" i="1"/>
  <c r="AM14" i="1"/>
  <c r="AM31" i="1" s="1"/>
  <c r="AJ29" i="1" l="1"/>
  <c r="AJ28" i="1"/>
  <c r="AJ27" i="1"/>
  <c r="AJ26" i="1"/>
  <c r="AJ25" i="1"/>
  <c r="AJ24" i="1"/>
  <c r="AJ23" i="1"/>
  <c r="AL22" i="1"/>
  <c r="AK22" i="1"/>
  <c r="AJ21" i="1"/>
  <c r="AJ20" i="1"/>
  <c r="AL19" i="1"/>
  <c r="AK19" i="1"/>
  <c r="AJ18" i="1"/>
  <c r="AJ17" i="1"/>
  <c r="AJ16" i="1"/>
  <c r="AL14" i="1"/>
  <c r="AK14" i="1"/>
  <c r="AJ13" i="1"/>
  <c r="AJ12" i="1" s="1"/>
  <c r="AL12" i="1"/>
  <c r="AK12" i="1"/>
  <c r="AL31" i="1" l="1"/>
  <c r="AK31" i="1"/>
  <c r="AJ19" i="1"/>
  <c r="AJ14" i="1"/>
  <c r="AJ31" i="1" s="1"/>
  <c r="AJ22" i="1"/>
  <c r="V22" i="1"/>
  <c r="E22" i="1" l="1"/>
  <c r="C23" i="1"/>
  <c r="AG24" i="1"/>
  <c r="AG25" i="1"/>
  <c r="AG26" i="1"/>
  <c r="AG27" i="1"/>
  <c r="AG28" i="1"/>
  <c r="AG29" i="1"/>
  <c r="AD24" i="1"/>
  <c r="AD25" i="1"/>
  <c r="AD26" i="1"/>
  <c r="AD27" i="1"/>
  <c r="AD28" i="1"/>
  <c r="AD29" i="1"/>
  <c r="AA24" i="1"/>
  <c r="AA25" i="1"/>
  <c r="AA26" i="1"/>
  <c r="AA27" i="1"/>
  <c r="AA28" i="1"/>
  <c r="AA29" i="1"/>
  <c r="X24" i="1"/>
  <c r="X25" i="1"/>
  <c r="X26" i="1"/>
  <c r="X27" i="1"/>
  <c r="X28" i="1"/>
  <c r="X29" i="1"/>
  <c r="X23" i="1"/>
  <c r="U23" i="1"/>
  <c r="R23" i="1"/>
  <c r="O23" i="1"/>
  <c r="L23" i="1"/>
  <c r="I23" i="1"/>
  <c r="F23" i="1"/>
  <c r="F24" i="1"/>
  <c r="F25" i="1"/>
  <c r="F26" i="1"/>
  <c r="F27" i="1"/>
  <c r="F28" i="1"/>
  <c r="F29" i="1"/>
  <c r="AG23" i="1"/>
  <c r="AD23" i="1"/>
  <c r="AA23" i="1"/>
  <c r="R26" i="1"/>
  <c r="I24" i="1"/>
  <c r="AH22" i="1"/>
  <c r="AI22" i="1"/>
  <c r="AE22" i="1"/>
  <c r="AF22" i="1"/>
  <c r="AB22" i="1"/>
  <c r="AC22" i="1"/>
  <c r="Y22" i="1"/>
  <c r="Z22" i="1"/>
  <c r="W22" i="1"/>
  <c r="S22" i="1"/>
  <c r="T22" i="1"/>
  <c r="P22" i="1"/>
  <c r="Q22" i="1"/>
  <c r="M22" i="1"/>
  <c r="N22" i="1"/>
  <c r="J22" i="1"/>
  <c r="K22" i="1"/>
  <c r="G22" i="1"/>
  <c r="H22" i="1"/>
  <c r="AG22" i="1"/>
  <c r="X22" i="1"/>
  <c r="E19" i="1"/>
  <c r="D19" i="1"/>
  <c r="H19" i="1"/>
  <c r="G19" i="1"/>
  <c r="F20" i="1"/>
  <c r="AH19" i="1"/>
  <c r="AI19" i="1"/>
  <c r="AE19" i="1"/>
  <c r="AF19" i="1"/>
  <c r="AB19" i="1"/>
  <c r="AC19" i="1"/>
  <c r="Y19" i="1"/>
  <c r="Z19" i="1"/>
  <c r="V19" i="1"/>
  <c r="W19" i="1"/>
  <c r="S19" i="1"/>
  <c r="T19" i="1"/>
  <c r="P19" i="1"/>
  <c r="Q19" i="1"/>
  <c r="M19" i="1"/>
  <c r="N19" i="1"/>
  <c r="J19" i="1"/>
  <c r="K19" i="1"/>
  <c r="F17" i="1"/>
  <c r="C15" i="1"/>
  <c r="C16" i="1"/>
  <c r="F15" i="1"/>
  <c r="AG16" i="1"/>
  <c r="AG17" i="1"/>
  <c r="AG18" i="1"/>
  <c r="AD16" i="1"/>
  <c r="AD17" i="1"/>
  <c r="AD18" i="1"/>
  <c r="AA16" i="1"/>
  <c r="AA17" i="1"/>
  <c r="AA18" i="1"/>
  <c r="X16" i="1"/>
  <c r="X17" i="1"/>
  <c r="X18" i="1"/>
  <c r="U16" i="1"/>
  <c r="U17" i="1"/>
  <c r="U18" i="1"/>
  <c r="R16" i="1"/>
  <c r="R17" i="1"/>
  <c r="R18" i="1"/>
  <c r="O16" i="1"/>
  <c r="O17" i="1"/>
  <c r="O18" i="1"/>
  <c r="L16" i="1"/>
  <c r="L17" i="1"/>
  <c r="L18" i="1"/>
  <c r="I16" i="1"/>
  <c r="I17" i="1"/>
  <c r="I18" i="1"/>
  <c r="F16" i="1"/>
  <c r="F18" i="1"/>
  <c r="AG15" i="1"/>
  <c r="AD15" i="1"/>
  <c r="AA15" i="1"/>
  <c r="X15" i="1"/>
  <c r="U15" i="1"/>
  <c r="R15" i="1"/>
  <c r="O15" i="1"/>
  <c r="L15" i="1"/>
  <c r="I15" i="1"/>
  <c r="C18" i="1"/>
  <c r="AH14" i="1"/>
  <c r="AI14" i="1"/>
  <c r="AE14" i="1"/>
  <c r="AF14" i="1"/>
  <c r="AB14" i="1"/>
  <c r="AC14" i="1"/>
  <c r="Y14" i="1"/>
  <c r="Z14" i="1"/>
  <c r="V14" i="1"/>
  <c r="W14" i="1"/>
  <c r="S14" i="1"/>
  <c r="T14" i="1"/>
  <c r="P14" i="1"/>
  <c r="Q14" i="1"/>
  <c r="M14" i="1"/>
  <c r="N14" i="1"/>
  <c r="J14" i="1"/>
  <c r="K14" i="1"/>
  <c r="H14" i="1"/>
  <c r="G14" i="1"/>
  <c r="E14" i="1"/>
  <c r="I13" i="1"/>
  <c r="F13" i="1"/>
  <c r="E12" i="1"/>
  <c r="D12" i="1"/>
  <c r="AG13" i="1"/>
  <c r="AD13" i="1"/>
  <c r="AD12" i="1" s="1"/>
  <c r="AA13" i="1"/>
  <c r="X13" i="1"/>
  <c r="X12" i="1" s="1"/>
  <c r="U13" i="1"/>
  <c r="U12" i="1" s="1"/>
  <c r="R13" i="1"/>
  <c r="O13" i="1"/>
  <c r="O12" i="1" s="1"/>
  <c r="L13" i="1"/>
  <c r="AH12" i="1"/>
  <c r="AH31" i="1" s="1"/>
  <c r="AI12" i="1"/>
  <c r="AI31" i="1" s="1"/>
  <c r="AE12" i="1"/>
  <c r="AE31" i="1" s="1"/>
  <c r="AF12" i="1"/>
  <c r="AF31" i="1" s="1"/>
  <c r="AB12" i="1"/>
  <c r="AB31" i="1" s="1"/>
  <c r="AC12" i="1"/>
  <c r="AC31" i="1" s="1"/>
  <c r="Y12" i="1"/>
  <c r="Y31" i="1" s="1"/>
  <c r="Z12" i="1"/>
  <c r="Z31" i="1" s="1"/>
  <c r="V12" i="1"/>
  <c r="V31" i="1" s="1"/>
  <c r="W12" i="1"/>
  <c r="W31" i="1" s="1"/>
  <c r="S12" i="1"/>
  <c r="S31" i="1" s="1"/>
  <c r="T12" i="1"/>
  <c r="T31" i="1" s="1"/>
  <c r="P12" i="1"/>
  <c r="P31" i="1" s="1"/>
  <c r="Q12" i="1"/>
  <c r="Q31" i="1" s="1"/>
  <c r="M12" i="1"/>
  <c r="M31" i="1" s="1"/>
  <c r="N12" i="1"/>
  <c r="N31" i="1" s="1"/>
  <c r="J12" i="1"/>
  <c r="J31" i="1" s="1"/>
  <c r="K12" i="1"/>
  <c r="K31" i="1" s="1"/>
  <c r="G12" i="1"/>
  <c r="G31" i="1" s="1"/>
  <c r="H12" i="1"/>
  <c r="H31" i="1" s="1"/>
  <c r="AG12" i="1"/>
  <c r="AA12" i="1"/>
  <c r="R12" i="1"/>
  <c r="L12" i="1"/>
  <c r="I12" i="1"/>
  <c r="F12" i="1"/>
  <c r="AA22" i="1" l="1"/>
  <c r="L14" i="1"/>
  <c r="F22" i="1"/>
  <c r="O14" i="1"/>
  <c r="R14" i="1"/>
  <c r="AD22" i="1"/>
  <c r="I14" i="1"/>
  <c r="D22" i="1"/>
  <c r="C17" i="1"/>
  <c r="C14" i="1" s="1"/>
  <c r="D14" i="1"/>
  <c r="F14" i="1"/>
  <c r="AG14" i="1"/>
  <c r="AD14" i="1"/>
  <c r="AA14" i="1"/>
  <c r="X14" i="1"/>
  <c r="U14" i="1"/>
  <c r="C13" i="1"/>
  <c r="C12" i="1" s="1"/>
  <c r="AG21" i="1"/>
  <c r="AG20" i="1"/>
  <c r="AG19" i="1" s="1"/>
  <c r="AG31" i="1" l="1"/>
  <c r="D31" i="1"/>
  <c r="AD21" i="1"/>
  <c r="AD20" i="1"/>
  <c r="AD19" i="1" l="1"/>
  <c r="AD31" i="1" s="1"/>
  <c r="AA21" i="1"/>
  <c r="AA20" i="1"/>
  <c r="AA19" i="1" s="1"/>
  <c r="AA31" i="1" s="1"/>
  <c r="X21" i="1" l="1"/>
  <c r="X20" i="1"/>
  <c r="X19" i="1" l="1"/>
  <c r="X31" i="1" s="1"/>
  <c r="U29" i="1" l="1"/>
  <c r="U28" i="1"/>
  <c r="U27" i="1"/>
  <c r="U26" i="1"/>
  <c r="U25" i="1"/>
  <c r="U24" i="1"/>
  <c r="U21" i="1"/>
  <c r="U20" i="1"/>
  <c r="R29" i="1"/>
  <c r="R28" i="1"/>
  <c r="R27" i="1"/>
  <c r="R25" i="1"/>
  <c r="R24" i="1"/>
  <c r="R21" i="1"/>
  <c r="R20" i="1"/>
  <c r="O29" i="1"/>
  <c r="O28" i="1"/>
  <c r="O27" i="1"/>
  <c r="O26" i="1"/>
  <c r="O25" i="1"/>
  <c r="O24" i="1"/>
  <c r="O21" i="1"/>
  <c r="O20" i="1"/>
  <c r="O19" i="1" l="1"/>
  <c r="O22" i="1"/>
  <c r="R19" i="1"/>
  <c r="R22" i="1"/>
  <c r="U19" i="1"/>
  <c r="U22" i="1"/>
  <c r="L29" i="1"/>
  <c r="L28" i="1"/>
  <c r="L27" i="1"/>
  <c r="L26" i="1"/>
  <c r="L25" i="1"/>
  <c r="L24" i="1"/>
  <c r="L21" i="1"/>
  <c r="L20" i="1"/>
  <c r="R31" i="1" l="1"/>
  <c r="O31" i="1"/>
  <c r="U31" i="1"/>
  <c r="L19" i="1"/>
  <c r="L22" i="1"/>
  <c r="L31" i="1" l="1"/>
  <c r="I29" i="1"/>
  <c r="I28" i="1"/>
  <c r="I27" i="1"/>
  <c r="I26" i="1"/>
  <c r="I25" i="1"/>
  <c r="I21" i="1"/>
  <c r="I20" i="1"/>
  <c r="I19" i="1" l="1"/>
  <c r="I22" i="1"/>
  <c r="F21" i="1"/>
  <c r="F19" i="1" s="1"/>
  <c r="F31" i="1" s="1"/>
  <c r="I31" i="1" l="1"/>
  <c r="C29" i="1"/>
  <c r="C28" i="1"/>
  <c r="C27" i="1"/>
  <c r="C26" i="1"/>
  <c r="C25" i="1"/>
  <c r="C24" i="1"/>
  <c r="C21" i="1"/>
  <c r="C20" i="1"/>
  <c r="E31" i="1"/>
  <c r="C22" i="1" l="1"/>
  <c r="C19" i="1"/>
  <c r="C31" i="1" l="1"/>
</calcChain>
</file>

<file path=xl/sharedStrings.xml><?xml version="1.0" encoding="utf-8"?>
<sst xmlns="http://schemas.openxmlformats.org/spreadsheetml/2006/main" count="122" uniqueCount="65">
  <si>
    <t>Община Силистра</t>
  </si>
  <si>
    <t>§§</t>
  </si>
  <si>
    <t>ОБЩО</t>
  </si>
  <si>
    <t>от ЕС</t>
  </si>
  <si>
    <t>община</t>
  </si>
  <si>
    <t>І. ПРИХОДИ и ДАРЕНИЯ</t>
  </si>
  <si>
    <t>Помощи, дарения и други безвъзмездно получени суми  от чужбина</t>
  </si>
  <si>
    <t>46-10</t>
  </si>
  <si>
    <t>ІІ. ТРАНСФЕРИ</t>
  </si>
  <si>
    <t>Трансфери  между бюджети (нето)</t>
  </si>
  <si>
    <t>61-00</t>
  </si>
  <si>
    <t>Трансфери между бюджетни и извънбюджетни сметки/фондове (нето)</t>
  </si>
  <si>
    <t>62-00</t>
  </si>
  <si>
    <t>Трансфери между извънбюджетни сметки/фондове (нето)</t>
  </si>
  <si>
    <t>63-00</t>
  </si>
  <si>
    <t>Временни безлихвени заеми между бюджети и извънбюджетни сметки/фондове (нето)</t>
  </si>
  <si>
    <t>76-00</t>
  </si>
  <si>
    <t>ІІІ. ФИНАНСИРАНЕ</t>
  </si>
  <si>
    <t>Остатък от предходния период (9501до 9506)(+)</t>
  </si>
  <si>
    <t>Наличн.в края на периода (9507до 9512)(-)</t>
  </si>
  <si>
    <t>ІV. РАЗХОДИ</t>
  </si>
  <si>
    <t xml:space="preserve"> Заплати и възнаграждения на персонала нает по трудови правоотношения</t>
  </si>
  <si>
    <t>01-00</t>
  </si>
  <si>
    <t>Други възнаграждения и плащания за персонала</t>
  </si>
  <si>
    <t>02-00</t>
  </si>
  <si>
    <t>Задължителни осигурителни вноски от работодатели</t>
  </si>
  <si>
    <t>05-00</t>
  </si>
  <si>
    <t>Издръжка</t>
  </si>
  <si>
    <t>10-00</t>
  </si>
  <si>
    <t>Стипендии</t>
  </si>
  <si>
    <t>40-00</t>
  </si>
  <si>
    <t xml:space="preserve">Субсидии за нефинансови предприятия </t>
  </si>
  <si>
    <t>43-00</t>
  </si>
  <si>
    <t>Придобиване на дълготрайни активи и основен ремонт</t>
  </si>
  <si>
    <t>51-54</t>
  </si>
  <si>
    <t>ОБЩ</t>
  </si>
  <si>
    <t>Индикативен годишен разчет за сметките за средствата от ЕС - ДЕС в лева за 2020г.</t>
  </si>
  <si>
    <t>2020 г.</t>
  </si>
  <si>
    <t>2020г.</t>
  </si>
  <si>
    <t>ОП"Еразъм+"</t>
  </si>
  <si>
    <t>Интеррег V-A Република Румъния-България 2014-2020</t>
  </si>
  <si>
    <t>Проект"Колективно образование" - 16.5.2.003, ROBG-188</t>
  </si>
  <si>
    <t>Проект "ЕРАЗЪМ+"</t>
  </si>
  <si>
    <t>Общинска администрация - Силистра</t>
  </si>
  <si>
    <t>Програма INTERREG VA Румъния – България 2014-2020</t>
  </si>
  <si>
    <t>Програма INTERREG VA Румъния – България 2014-2021</t>
  </si>
  <si>
    <t>Проект ,,EasyGuide – interactive mobile application for promoting the historical and cultural heritage in the region of Calarasi and Silistra  - интерактивно мобилно приложение за популяризиране на културното и историческо наследство в района на Кълъраш и Силистра”,   проект код 15.2.1.046 RO-BG 29</t>
  </si>
  <si>
    <t xml:space="preserve">ПРОЕКТ "HERCULT" - Развитие на общия туризъм и възстановяване на културното наследство, проектен код ROBG - 491 </t>
  </si>
  <si>
    <t>Програма INTERREG VA Румъния – България 2014-2022</t>
  </si>
  <si>
    <t>ЕГ" П. Яворов"</t>
  </si>
  <si>
    <t>Проект "Cultivons la paix par la fraternite universelle"/‘‘Да сътворяваме  мира чрез универсално братство“</t>
  </si>
  <si>
    <t>Проект"THE CULTURAL HERITAGE OF OUR LAND: FROM ART TO FORK" - „Културното наследство на нашата страна : от изкуството до вилицата“</t>
  </si>
  <si>
    <t>Проект"Clichés et préjugés: oeuvrons pour vivre ensemble de manière respectueuse et tolérante" - „Клишета и предразсъдъци : да работим, за да живеем заедно по почтителен и толерантен начин“</t>
  </si>
  <si>
    <t>ПМГ "Св. Климент Охридски"</t>
  </si>
  <si>
    <t>Проект « Всички различни и какво от това? Педагогически практики в детската градина за успеха на всички! »</t>
  </si>
  <si>
    <t>Проект  "Let's be friends and help our nature together" -  „ДА БЪДЕМ ПРИЯТЕЛИ И ДА ПОМОГНЕМ НА ПРИРОДАТА ЗАЕДНО“</t>
  </si>
  <si>
    <t>Проект “Земеделието в Европа – начало на една успешна реализация”</t>
  </si>
  <si>
    <t>ПЗГ"Добруджа"</t>
  </si>
  <si>
    <t>ОУ "ОТЕЦ ПАИСИЙ"</t>
  </si>
  <si>
    <t>ДГ "НАРЦИС"</t>
  </si>
  <si>
    <t>Проект „NAVY-T" -"Іmрrоvіng ѕаfеtу оf nаvіgаbіlіtу оn Dаnubе rіvеr іn thе Саlаrаѕі - Ѕіlіѕtrа сrоѕѕ - bоrdеr rеgіоn - пoдoбpявaнe бeзoпacнocттa нa плaвaтeлнocттa пo peĸa Дyнaв в тpaнcгpaничния peгиoн Kълъpaш - Cилиcтpa"</t>
  </si>
  <si>
    <t>Проект "Реални, интерактивни и виртуални среди за музеите в трансграничния регион на долното течение на река Дунав между Румъния и България" - проектен код ROBG - 499 LIVE</t>
  </si>
  <si>
    <t xml:space="preserve">ПРОЕКТ Silistra – Eco- friendly –Viable-Electrical- Navodari– Transport – SEVEN-T -Екологично чист – жизнеспособен  – електрически – Наводари - Транспорт </t>
  </si>
  <si>
    <t>Регионален исторически музей - Силистра</t>
  </si>
  <si>
    <t>Приложение № 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</si>
</sst>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20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11" xfId="0" applyFont="1" applyFill="1" applyBorder="1"/>
    <xf numFmtId="0" fontId="0" fillId="0" borderId="9" xfId="0" applyFill="1" applyBorder="1"/>
    <xf numFmtId="1" fontId="4" fillId="0" borderId="11" xfId="0" applyNumberFormat="1" applyFont="1" applyFill="1" applyBorder="1" applyAlignment="1" applyProtection="1">
      <alignment horizontal="justify" vertical="top"/>
    </xf>
    <xf numFmtId="1" fontId="6" fillId="0" borderId="11" xfId="0" applyNumberFormat="1" applyFont="1" applyFill="1" applyBorder="1" applyAlignment="1" applyProtection="1">
      <alignment horizontal="justify" vertical="top"/>
    </xf>
    <xf numFmtId="0" fontId="8" fillId="0" borderId="11" xfId="0" applyFont="1" applyFill="1" applyBorder="1" applyAlignment="1">
      <alignment wrapText="1"/>
    </xf>
    <xf numFmtId="0" fontId="7" fillId="0" borderId="9" xfId="0" applyFont="1" applyFill="1" applyBorder="1"/>
    <xf numFmtId="0" fontId="4" fillId="0" borderId="11" xfId="0" applyNumberFormat="1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1" fontId="6" fillId="0" borderId="11" xfId="0" applyNumberFormat="1" applyFont="1" applyFill="1" applyBorder="1" applyAlignment="1" applyProtection="1">
      <alignment horizontal="justify" vertical="top"/>
      <protection hidden="1"/>
    </xf>
    <xf numFmtId="0" fontId="8" fillId="0" borderId="11" xfId="0" applyFont="1" applyFill="1" applyBorder="1"/>
    <xf numFmtId="0" fontId="8" fillId="0" borderId="15" xfId="0" applyFont="1" applyFill="1" applyBorder="1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1" xfId="0" applyFont="1" applyFill="1" applyBorder="1" applyAlignment="1">
      <alignment wrapText="1"/>
    </xf>
    <xf numFmtId="0" fontId="9" fillId="0" borderId="11" xfId="0" applyFont="1" applyFill="1" applyBorder="1"/>
    <xf numFmtId="0" fontId="0" fillId="0" borderId="16" xfId="0" applyFill="1" applyBorder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164" fontId="4" fillId="0" borderId="9" xfId="0" applyNumberFormat="1" applyFont="1" applyFill="1" applyBorder="1"/>
    <xf numFmtId="164" fontId="4" fillId="0" borderId="10" xfId="0" applyNumberFormat="1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4" fontId="5" fillId="0" borderId="9" xfId="0" applyNumberFormat="1" applyFont="1" applyFill="1" applyBorder="1"/>
    <xf numFmtId="4" fontId="10" fillId="0" borderId="9" xfId="0" applyNumberFormat="1" applyFont="1" applyFill="1" applyBorder="1"/>
    <xf numFmtId="3" fontId="7" fillId="0" borderId="9" xfId="0" applyNumberFormat="1" applyFont="1" applyFill="1" applyBorder="1"/>
    <xf numFmtId="4" fontId="5" fillId="0" borderId="10" xfId="0" applyNumberFormat="1" applyFont="1" applyFill="1" applyBorder="1"/>
    <xf numFmtId="4" fontId="7" fillId="0" borderId="9" xfId="0" applyNumberFormat="1" applyFont="1" applyFill="1" applyBorder="1"/>
    <xf numFmtId="4" fontId="10" fillId="0" borderId="10" xfId="0" applyNumberFormat="1" applyFont="1" applyFill="1" applyBorder="1"/>
    <xf numFmtId="4" fontId="12" fillId="0" borderId="9" xfId="0" applyNumberFormat="1" applyFont="1" applyFill="1" applyBorder="1"/>
    <xf numFmtId="4" fontId="12" fillId="0" borderId="10" xfId="0" applyNumberFormat="1" applyFont="1" applyFill="1" applyBorder="1"/>
    <xf numFmtId="4" fontId="11" fillId="0" borderId="9" xfId="0" applyNumberFormat="1" applyFont="1" applyFill="1" applyBorder="1"/>
    <xf numFmtId="3" fontId="12" fillId="0" borderId="9" xfId="0" applyNumberFormat="1" applyFont="1" applyFill="1" applyBorder="1"/>
    <xf numFmtId="4" fontId="7" fillId="0" borderId="10" xfId="0" applyNumberFormat="1" applyFont="1" applyFill="1" applyBorder="1"/>
    <xf numFmtId="4" fontId="14" fillId="0" borderId="9" xfId="0" applyNumberFormat="1" applyFont="1" applyFill="1" applyBorder="1"/>
    <xf numFmtId="4" fontId="5" fillId="0" borderId="16" xfId="0" applyNumberFormat="1" applyFont="1" applyFill="1" applyBorder="1"/>
    <xf numFmtId="4" fontId="5" fillId="0" borderId="17" xfId="0" applyNumberFormat="1" applyFont="1" applyFill="1" applyBorder="1"/>
    <xf numFmtId="4" fontId="7" fillId="0" borderId="16" xfId="0" applyNumberFormat="1" applyFont="1" applyFill="1" applyBorder="1"/>
    <xf numFmtId="4" fontId="7" fillId="0" borderId="17" xfId="0" applyNumberFormat="1" applyFont="1" applyFill="1" applyBorder="1"/>
    <xf numFmtId="4" fontId="12" fillId="0" borderId="16" xfId="0" applyNumberFormat="1" applyFont="1" applyFill="1" applyBorder="1"/>
    <xf numFmtId="4" fontId="12" fillId="0" borderId="17" xfId="0" applyNumberFormat="1" applyFont="1" applyFill="1" applyBorder="1"/>
    <xf numFmtId="4" fontId="13" fillId="0" borderId="0" xfId="0" applyNumberFormat="1" applyFont="1" applyFill="1"/>
    <xf numFmtId="4" fontId="12" fillId="2" borderId="9" xfId="0" applyNumberFormat="1" applyFont="1" applyFill="1" applyBorder="1"/>
    <xf numFmtId="3" fontId="12" fillId="2" borderId="9" xfId="0" applyNumberFormat="1" applyFont="1" applyFill="1" applyBorder="1"/>
    <xf numFmtId="3" fontId="12" fillId="2" borderId="10" xfId="0" applyNumberFormat="1" applyFont="1" applyFill="1" applyBorder="1"/>
    <xf numFmtId="4" fontId="12" fillId="2" borderId="16" xfId="0" applyNumberFormat="1" applyFont="1" applyFill="1" applyBorder="1"/>
    <xf numFmtId="4" fontId="12" fillId="2" borderId="17" xfId="0" applyNumberFormat="1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165" fontId="12" fillId="0" borderId="9" xfId="0" applyNumberFormat="1" applyFont="1" applyFill="1" applyBorder="1"/>
    <xf numFmtId="165" fontId="12" fillId="0" borderId="10" xfId="0" applyNumberFormat="1" applyFont="1" applyFill="1" applyBorder="1"/>
    <xf numFmtId="165" fontId="12" fillId="0" borderId="4" xfId="0" applyNumberFormat="1" applyFont="1" applyFill="1" applyBorder="1"/>
    <xf numFmtId="165" fontId="12" fillId="0" borderId="16" xfId="0" applyNumberFormat="1" applyFont="1" applyFill="1" applyBorder="1"/>
    <xf numFmtId="165" fontId="12" fillId="0" borderId="17" xfId="0" applyNumberFormat="1" applyFont="1" applyFill="1" applyBorder="1"/>
    <xf numFmtId="165" fontId="13" fillId="0" borderId="0" xfId="0" applyNumberFormat="1" applyFont="1" applyFill="1"/>
    <xf numFmtId="0" fontId="0" fillId="0" borderId="18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16" fillId="0" borderId="18" xfId="0" applyFont="1" applyFill="1" applyBorder="1" applyAlignment="1">
      <alignment horizontal="center"/>
    </xf>
    <xf numFmtId="1" fontId="6" fillId="0" borderId="12" xfId="0" applyNumberFormat="1" applyFont="1" applyFill="1" applyBorder="1" applyAlignment="1" applyProtection="1">
      <alignment horizontal="justify" vertical="top"/>
    </xf>
    <xf numFmtId="0" fontId="0" fillId="0" borderId="13" xfId="0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164" fontId="0" fillId="0" borderId="18" xfId="0" applyNumberForma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17" fillId="0" borderId="12" xfId="0" applyNumberFormat="1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view="pageBreakPreview" topLeftCell="A10" zoomScale="70" zoomScaleNormal="70" zoomScaleSheetLayoutView="70" workbookViewId="0">
      <selection activeCell="C27" sqref="C27"/>
    </sheetView>
  </sheetViews>
  <sheetFormatPr defaultRowHeight="15" x14ac:dyDescent="0.25"/>
  <cols>
    <col min="1" max="1" width="41.28515625" style="12" customWidth="1"/>
    <col min="2" max="2" width="10.42578125" style="12" customWidth="1"/>
    <col min="3" max="3" width="15.7109375" style="12" customWidth="1"/>
    <col min="4" max="4" width="15.42578125" style="12" customWidth="1"/>
    <col min="5" max="5" width="16.85546875" style="12" customWidth="1"/>
    <col min="6" max="8" width="15.42578125" style="12" customWidth="1"/>
    <col min="9" max="11" width="19" style="12" customWidth="1"/>
    <col min="12" max="14" width="12.42578125" style="12" customWidth="1"/>
    <col min="15" max="16" width="10.85546875" style="12" customWidth="1"/>
    <col min="17" max="17" width="9.140625" style="12" customWidth="1"/>
    <col min="18" max="19" width="11.42578125" style="12" customWidth="1"/>
    <col min="20" max="20" width="9.140625" style="12" customWidth="1"/>
    <col min="21" max="22" width="11.42578125" style="12" customWidth="1"/>
    <col min="23" max="23" width="9.140625" style="12" customWidth="1"/>
    <col min="24" max="24" width="12.7109375" style="12" customWidth="1"/>
    <col min="25" max="25" width="13.5703125" style="12" customWidth="1"/>
    <col min="26" max="26" width="12.7109375" style="12" customWidth="1"/>
    <col min="27" max="28" width="10.140625" style="12" customWidth="1"/>
    <col min="29" max="29" width="9.140625" style="12" customWidth="1"/>
    <col min="30" max="31" width="11.42578125" style="12" customWidth="1"/>
    <col min="32" max="32" width="9.140625" style="12" customWidth="1"/>
    <col min="33" max="34" width="11.42578125" style="12" customWidth="1"/>
    <col min="35" max="35" width="9.140625" style="12" customWidth="1"/>
    <col min="36" max="41" width="16.85546875" style="12" customWidth="1"/>
    <col min="42" max="16384" width="9.140625" style="12"/>
  </cols>
  <sheetData>
    <row r="1" spans="1:41" ht="15.75" customHeight="1" x14ac:dyDescent="0.3">
      <c r="A1" s="101" t="s">
        <v>0</v>
      </c>
      <c r="B1" s="102"/>
      <c r="C1" s="102"/>
      <c r="D1" s="103" t="s">
        <v>64</v>
      </c>
      <c r="E1" s="103"/>
      <c r="G1" s="14"/>
    </row>
    <row r="3" spans="1:41" ht="15.75" customHeight="1" x14ac:dyDescent="0.4">
      <c r="A3" s="100"/>
      <c r="B3" s="100"/>
      <c r="C3" s="100"/>
      <c r="D3" s="100"/>
      <c r="E3" s="100"/>
      <c r="F3" s="18"/>
      <c r="G3" s="18"/>
      <c r="H3" s="18"/>
    </row>
    <row r="4" spans="1:41" ht="32.25" customHeight="1" x14ac:dyDescent="0.4">
      <c r="A4" s="88" t="s">
        <v>36</v>
      </c>
      <c r="B4" s="88"/>
      <c r="C4" s="50"/>
      <c r="D4" s="50"/>
      <c r="E4" s="50"/>
      <c r="F4" s="19"/>
      <c r="G4" s="19"/>
      <c r="H4" s="19"/>
    </row>
    <row r="5" spans="1:41" ht="26.25" x14ac:dyDescent="0.4">
      <c r="A5" s="88"/>
      <c r="B5" s="88"/>
      <c r="C5" s="50"/>
      <c r="D5" s="50"/>
      <c r="E5" s="50"/>
      <c r="F5" s="19"/>
      <c r="G5" s="19"/>
      <c r="H5" s="19"/>
    </row>
    <row r="6" spans="1:41" ht="26.25" x14ac:dyDescent="0.4">
      <c r="A6" s="88"/>
      <c r="B6" s="88"/>
      <c r="C6" s="50"/>
      <c r="D6" s="50"/>
      <c r="E6" s="50"/>
      <c r="F6" s="19"/>
      <c r="G6" s="19"/>
      <c r="H6" s="19"/>
    </row>
    <row r="7" spans="1:41" ht="16.5" thickBot="1" x14ac:dyDescent="0.3">
      <c r="A7" s="89"/>
      <c r="B7" s="89"/>
      <c r="C7" s="57" t="s">
        <v>35</v>
      </c>
      <c r="D7" s="57"/>
      <c r="E7" s="57"/>
      <c r="F7" s="57" t="s">
        <v>37</v>
      </c>
      <c r="G7" s="57"/>
      <c r="H7" s="57"/>
      <c r="J7" s="12">
        <v>2020</v>
      </c>
      <c r="L7" s="57" t="s">
        <v>38</v>
      </c>
      <c r="M7" s="57"/>
      <c r="N7" s="57"/>
      <c r="O7" s="57" t="s">
        <v>37</v>
      </c>
      <c r="P7" s="57"/>
      <c r="Q7" s="57"/>
      <c r="R7" s="57" t="s">
        <v>37</v>
      </c>
      <c r="S7" s="57"/>
      <c r="T7" s="57"/>
      <c r="U7" s="57" t="s">
        <v>37</v>
      </c>
      <c r="V7" s="57"/>
      <c r="W7" s="57"/>
      <c r="X7" s="57" t="s">
        <v>37</v>
      </c>
      <c r="Y7" s="57"/>
      <c r="Z7" s="57"/>
      <c r="AA7" s="57" t="s">
        <v>37</v>
      </c>
      <c r="AB7" s="57"/>
      <c r="AC7" s="57"/>
      <c r="AD7" s="64" t="s">
        <v>37</v>
      </c>
      <c r="AE7" s="64"/>
      <c r="AF7" s="64"/>
      <c r="AG7" s="57" t="s">
        <v>37</v>
      </c>
      <c r="AH7" s="57"/>
      <c r="AI7" s="57"/>
      <c r="AJ7" s="90" t="s">
        <v>37</v>
      </c>
      <c r="AK7" s="90"/>
      <c r="AL7" s="90"/>
      <c r="AM7" s="90" t="s">
        <v>37</v>
      </c>
      <c r="AN7" s="90"/>
      <c r="AO7" s="90"/>
    </row>
    <row r="8" spans="1:41" ht="15" customHeight="1" x14ac:dyDescent="0.25">
      <c r="A8" s="76"/>
      <c r="B8" s="79" t="s">
        <v>1</v>
      </c>
      <c r="C8" s="82" t="s">
        <v>0</v>
      </c>
      <c r="D8" s="83"/>
      <c r="E8" s="84"/>
      <c r="F8" s="67" t="s">
        <v>43</v>
      </c>
      <c r="G8" s="68"/>
      <c r="H8" s="69"/>
      <c r="I8" s="67" t="s">
        <v>43</v>
      </c>
      <c r="J8" s="68"/>
      <c r="K8" s="69"/>
      <c r="L8" s="67" t="s">
        <v>43</v>
      </c>
      <c r="M8" s="68"/>
      <c r="N8" s="69"/>
      <c r="O8" s="58" t="s">
        <v>49</v>
      </c>
      <c r="P8" s="59"/>
      <c r="Q8" s="60"/>
      <c r="R8" s="58" t="s">
        <v>49</v>
      </c>
      <c r="S8" s="59"/>
      <c r="T8" s="60"/>
      <c r="U8" s="58" t="s">
        <v>49</v>
      </c>
      <c r="V8" s="59"/>
      <c r="W8" s="60"/>
      <c r="X8" s="58" t="s">
        <v>53</v>
      </c>
      <c r="Y8" s="59"/>
      <c r="Z8" s="60"/>
      <c r="AA8" s="58" t="s">
        <v>59</v>
      </c>
      <c r="AB8" s="59"/>
      <c r="AC8" s="60"/>
      <c r="AD8" s="58" t="s">
        <v>58</v>
      </c>
      <c r="AE8" s="59"/>
      <c r="AF8" s="60"/>
      <c r="AG8" s="58" t="s">
        <v>57</v>
      </c>
      <c r="AH8" s="59"/>
      <c r="AI8" s="60"/>
      <c r="AJ8" s="91" t="s">
        <v>43</v>
      </c>
      <c r="AK8" s="92"/>
      <c r="AL8" s="93"/>
      <c r="AM8" s="91" t="s">
        <v>63</v>
      </c>
      <c r="AN8" s="92"/>
      <c r="AO8" s="93"/>
    </row>
    <row r="9" spans="1:41" ht="29.25" customHeight="1" x14ac:dyDescent="0.25">
      <c r="A9" s="77"/>
      <c r="B9" s="80"/>
      <c r="C9" s="85"/>
      <c r="D9" s="86"/>
      <c r="E9" s="87"/>
      <c r="F9" s="61" t="s">
        <v>44</v>
      </c>
      <c r="G9" s="62"/>
      <c r="H9" s="63"/>
      <c r="I9" s="61" t="s">
        <v>45</v>
      </c>
      <c r="J9" s="62"/>
      <c r="K9" s="63"/>
      <c r="L9" s="61" t="s">
        <v>48</v>
      </c>
      <c r="M9" s="62"/>
      <c r="N9" s="63"/>
      <c r="O9" s="61" t="s">
        <v>39</v>
      </c>
      <c r="P9" s="62"/>
      <c r="Q9" s="63"/>
      <c r="R9" s="61" t="s">
        <v>39</v>
      </c>
      <c r="S9" s="62"/>
      <c r="T9" s="63"/>
      <c r="U9" s="61" t="s">
        <v>39</v>
      </c>
      <c r="V9" s="62"/>
      <c r="W9" s="63"/>
      <c r="X9" s="61" t="s">
        <v>40</v>
      </c>
      <c r="Y9" s="62"/>
      <c r="Z9" s="63"/>
      <c r="AA9" s="61" t="s">
        <v>39</v>
      </c>
      <c r="AB9" s="62"/>
      <c r="AC9" s="63"/>
      <c r="AD9" s="61" t="s">
        <v>39</v>
      </c>
      <c r="AE9" s="62"/>
      <c r="AF9" s="63"/>
      <c r="AG9" s="61" t="s">
        <v>42</v>
      </c>
      <c r="AH9" s="62"/>
      <c r="AI9" s="63"/>
      <c r="AJ9" s="94" t="s">
        <v>40</v>
      </c>
      <c r="AK9" s="95"/>
      <c r="AL9" s="96"/>
      <c r="AM9" s="94" t="s">
        <v>40</v>
      </c>
      <c r="AN9" s="95"/>
      <c r="AO9" s="96"/>
    </row>
    <row r="10" spans="1:41" ht="82.5" customHeight="1" x14ac:dyDescent="0.25">
      <c r="A10" s="77"/>
      <c r="B10" s="80"/>
      <c r="C10" s="73"/>
      <c r="D10" s="74"/>
      <c r="E10" s="75"/>
      <c r="F10" s="70" t="s">
        <v>62</v>
      </c>
      <c r="G10" s="71"/>
      <c r="H10" s="72"/>
      <c r="I10" s="61" t="s">
        <v>46</v>
      </c>
      <c r="J10" s="62"/>
      <c r="K10" s="63"/>
      <c r="L10" s="61" t="s">
        <v>47</v>
      </c>
      <c r="M10" s="62"/>
      <c r="N10" s="63"/>
      <c r="O10" s="61" t="s">
        <v>50</v>
      </c>
      <c r="P10" s="62"/>
      <c r="Q10" s="63"/>
      <c r="R10" s="61" t="s">
        <v>51</v>
      </c>
      <c r="S10" s="62"/>
      <c r="T10" s="63"/>
      <c r="U10" s="61" t="s">
        <v>52</v>
      </c>
      <c r="V10" s="62"/>
      <c r="W10" s="63"/>
      <c r="X10" s="61" t="s">
        <v>41</v>
      </c>
      <c r="Y10" s="62"/>
      <c r="Z10" s="63"/>
      <c r="AA10" s="61" t="s">
        <v>54</v>
      </c>
      <c r="AB10" s="62"/>
      <c r="AC10" s="63"/>
      <c r="AD10" s="61" t="s">
        <v>55</v>
      </c>
      <c r="AE10" s="62"/>
      <c r="AF10" s="63"/>
      <c r="AG10" s="61" t="s">
        <v>56</v>
      </c>
      <c r="AH10" s="62"/>
      <c r="AI10" s="63"/>
      <c r="AJ10" s="97" t="s">
        <v>60</v>
      </c>
      <c r="AK10" s="98"/>
      <c r="AL10" s="99"/>
      <c r="AM10" s="97" t="s">
        <v>61</v>
      </c>
      <c r="AN10" s="98"/>
      <c r="AO10" s="99"/>
    </row>
    <row r="11" spans="1:41" ht="24.75" customHeight="1" x14ac:dyDescent="0.25">
      <c r="A11" s="78"/>
      <c r="B11" s="81"/>
      <c r="C11" s="48" t="s">
        <v>2</v>
      </c>
      <c r="D11" s="48" t="s">
        <v>3</v>
      </c>
      <c r="E11" s="49" t="s">
        <v>4</v>
      </c>
      <c r="F11" s="22" t="s">
        <v>2</v>
      </c>
      <c r="G11" s="22" t="s">
        <v>3</v>
      </c>
      <c r="H11" s="23" t="s">
        <v>4</v>
      </c>
      <c r="I11" s="22" t="s">
        <v>2</v>
      </c>
      <c r="J11" s="22" t="s">
        <v>3</v>
      </c>
      <c r="K11" s="23" t="s">
        <v>4</v>
      </c>
      <c r="L11" s="22" t="s">
        <v>2</v>
      </c>
      <c r="M11" s="22" t="s">
        <v>3</v>
      </c>
      <c r="N11" s="23" t="s">
        <v>4</v>
      </c>
      <c r="O11" s="22" t="s">
        <v>2</v>
      </c>
      <c r="P11" s="22" t="s">
        <v>3</v>
      </c>
      <c r="Q11" s="23" t="s">
        <v>4</v>
      </c>
      <c r="R11" s="22" t="s">
        <v>2</v>
      </c>
      <c r="S11" s="22" t="s">
        <v>3</v>
      </c>
      <c r="T11" s="23" t="s">
        <v>4</v>
      </c>
      <c r="U11" s="22" t="s">
        <v>2</v>
      </c>
      <c r="V11" s="22" t="s">
        <v>3</v>
      </c>
      <c r="W11" s="23" t="s">
        <v>4</v>
      </c>
      <c r="X11" s="22" t="s">
        <v>2</v>
      </c>
      <c r="Y11" s="22" t="s">
        <v>3</v>
      </c>
      <c r="Z11" s="23" t="s">
        <v>4</v>
      </c>
      <c r="AA11" s="22" t="s">
        <v>2</v>
      </c>
      <c r="AB11" s="22" t="s">
        <v>3</v>
      </c>
      <c r="AC11" s="23" t="s">
        <v>4</v>
      </c>
      <c r="AD11" s="22" t="s">
        <v>2</v>
      </c>
      <c r="AE11" s="22" t="s">
        <v>3</v>
      </c>
      <c r="AF11" s="23" t="s">
        <v>4</v>
      </c>
      <c r="AG11" s="22" t="s">
        <v>2</v>
      </c>
      <c r="AH11" s="22" t="s">
        <v>3</v>
      </c>
      <c r="AI11" s="23" t="s">
        <v>4</v>
      </c>
      <c r="AJ11" s="20" t="s">
        <v>2</v>
      </c>
      <c r="AK11" s="20" t="s">
        <v>3</v>
      </c>
      <c r="AL11" s="21" t="s">
        <v>4</v>
      </c>
      <c r="AM11" s="20" t="s">
        <v>2</v>
      </c>
      <c r="AN11" s="20" t="s">
        <v>3</v>
      </c>
      <c r="AO11" s="21" t="s">
        <v>4</v>
      </c>
    </row>
    <row r="12" spans="1:41" ht="15.75" x14ac:dyDescent="0.25">
      <c r="A12" s="1" t="s">
        <v>5</v>
      </c>
      <c r="B12" s="2"/>
      <c r="C12" s="43">
        <f>C13</f>
        <v>5054258</v>
      </c>
      <c r="D12" s="43">
        <f t="shared" ref="D12:E12" si="0">D13</f>
        <v>5054258</v>
      </c>
      <c r="E12" s="43">
        <f t="shared" si="0"/>
        <v>0</v>
      </c>
      <c r="F12" s="24">
        <f>F13</f>
        <v>4717855</v>
      </c>
      <c r="G12" s="24">
        <f t="shared" ref="G12:H12" si="1">G13</f>
        <v>4717855</v>
      </c>
      <c r="H12" s="24">
        <f t="shared" si="1"/>
        <v>0</v>
      </c>
      <c r="I12" s="25">
        <f>I13</f>
        <v>103657</v>
      </c>
      <c r="J12" s="25">
        <f t="shared" ref="J12:K12" si="2">J13</f>
        <v>103657</v>
      </c>
      <c r="K12" s="25">
        <f t="shared" si="2"/>
        <v>0</v>
      </c>
      <c r="L12" s="25">
        <f>L13</f>
        <v>20532</v>
      </c>
      <c r="M12" s="25">
        <f t="shared" ref="M12:N12" si="3">M13</f>
        <v>20532</v>
      </c>
      <c r="N12" s="25">
        <f t="shared" si="3"/>
        <v>0</v>
      </c>
      <c r="O12" s="24">
        <f>O13</f>
        <v>0</v>
      </c>
      <c r="P12" s="24">
        <f t="shared" ref="P12:Q12" si="4">P13</f>
        <v>0</v>
      </c>
      <c r="Q12" s="24">
        <f t="shared" si="4"/>
        <v>0</v>
      </c>
      <c r="R12" s="24">
        <f>R13</f>
        <v>0</v>
      </c>
      <c r="S12" s="24">
        <f t="shared" ref="S12:T12" si="5">S13</f>
        <v>0</v>
      </c>
      <c r="T12" s="24">
        <f t="shared" si="5"/>
        <v>0</v>
      </c>
      <c r="U12" s="24">
        <f>U13</f>
        <v>0</v>
      </c>
      <c r="V12" s="24">
        <f t="shared" ref="V12:W12" si="6">V13</f>
        <v>0</v>
      </c>
      <c r="W12" s="24">
        <f t="shared" si="6"/>
        <v>0</v>
      </c>
      <c r="X12" s="24">
        <f>X13</f>
        <v>141745</v>
      </c>
      <c r="Y12" s="24">
        <f t="shared" ref="Y12:Z12" si="7">Y13</f>
        <v>141745</v>
      </c>
      <c r="Z12" s="24">
        <f t="shared" si="7"/>
        <v>0</v>
      </c>
      <c r="AA12" s="24">
        <f>AA13</f>
        <v>0</v>
      </c>
      <c r="AB12" s="24">
        <f t="shared" ref="AB12:AC12" si="8">AB13</f>
        <v>0</v>
      </c>
      <c r="AC12" s="24">
        <f t="shared" si="8"/>
        <v>0</v>
      </c>
      <c r="AD12" s="24">
        <f>AD13</f>
        <v>0</v>
      </c>
      <c r="AE12" s="24">
        <f t="shared" ref="AE12:AF12" si="9">AE13</f>
        <v>0</v>
      </c>
      <c r="AF12" s="24">
        <f t="shared" si="9"/>
        <v>0</v>
      </c>
      <c r="AG12" s="24">
        <f>AG13</f>
        <v>0</v>
      </c>
      <c r="AH12" s="24">
        <f t="shared" ref="AH12:AJ12" si="10">AH13</f>
        <v>0</v>
      </c>
      <c r="AI12" s="24">
        <f t="shared" si="10"/>
        <v>0</v>
      </c>
      <c r="AJ12" s="51">
        <f t="shared" si="10"/>
        <v>70469</v>
      </c>
      <c r="AK12" s="51">
        <f>AK13</f>
        <v>70469</v>
      </c>
      <c r="AL12" s="52">
        <f>AL13</f>
        <v>0</v>
      </c>
      <c r="AM12" s="51">
        <f t="shared" ref="AM12" si="11">AM13</f>
        <v>0</v>
      </c>
      <c r="AN12" s="51">
        <f>AN13</f>
        <v>0</v>
      </c>
      <c r="AO12" s="52">
        <f>AO13</f>
        <v>0</v>
      </c>
    </row>
    <row r="13" spans="1:41" ht="28.5" customHeight="1" x14ac:dyDescent="0.25">
      <c r="A13" s="15" t="s">
        <v>6</v>
      </c>
      <c r="B13" s="2" t="s">
        <v>7</v>
      </c>
      <c r="C13" s="43">
        <f>D13+E13</f>
        <v>5054258</v>
      </c>
      <c r="D13" s="43">
        <f>G13+J13+M13+P13+S13+V13+Y13+AB13+AE13+AH13+AK13</f>
        <v>5054258</v>
      </c>
      <c r="E13" s="43">
        <f>H13+K13+N13+Q13+T13+W13+Z13+AC13+AF13+AI13+AL13</f>
        <v>0</v>
      </c>
      <c r="F13" s="24">
        <f>G13+H13</f>
        <v>4717855</v>
      </c>
      <c r="G13" s="26">
        <v>4717855</v>
      </c>
      <c r="H13" s="27"/>
      <c r="I13" s="28">
        <f>J13+K13</f>
        <v>103657</v>
      </c>
      <c r="J13" s="25">
        <v>103657</v>
      </c>
      <c r="K13" s="29"/>
      <c r="L13" s="28">
        <f>M13+N13</f>
        <v>20532</v>
      </c>
      <c r="M13" s="25">
        <v>20532</v>
      </c>
      <c r="N13" s="29"/>
      <c r="O13" s="30">
        <f>P13+Q13</f>
        <v>0</v>
      </c>
      <c r="P13" s="30"/>
      <c r="Q13" s="31"/>
      <c r="R13" s="30">
        <f>S13+T13</f>
        <v>0</v>
      </c>
      <c r="S13" s="30"/>
      <c r="T13" s="31"/>
      <c r="U13" s="30">
        <f>V13+W13</f>
        <v>0</v>
      </c>
      <c r="V13" s="30"/>
      <c r="W13" s="31"/>
      <c r="X13" s="30">
        <f>Y13+Z13</f>
        <v>141745</v>
      </c>
      <c r="Y13" s="30">
        <v>141745</v>
      </c>
      <c r="Z13" s="31"/>
      <c r="AA13" s="30">
        <f>AB13+AC13</f>
        <v>0</v>
      </c>
      <c r="AB13" s="30"/>
      <c r="AC13" s="31"/>
      <c r="AD13" s="24">
        <f>AE13+AF13</f>
        <v>0</v>
      </c>
      <c r="AE13" s="24"/>
      <c r="AF13" s="27"/>
      <c r="AG13" s="24">
        <f>AH13+AI13</f>
        <v>0</v>
      </c>
      <c r="AH13" s="30"/>
      <c r="AI13" s="31"/>
      <c r="AJ13" s="51">
        <f>+AK13+AL13</f>
        <v>70469</v>
      </c>
      <c r="AK13" s="51">
        <v>70469</v>
      </c>
      <c r="AL13" s="52"/>
      <c r="AM13" s="51">
        <f>+AN13+AO13</f>
        <v>0</v>
      </c>
      <c r="AN13" s="51">
        <v>0</v>
      </c>
      <c r="AO13" s="52"/>
    </row>
    <row r="14" spans="1:41" ht="15.75" x14ac:dyDescent="0.25">
      <c r="A14" s="65" t="s">
        <v>8</v>
      </c>
      <c r="B14" s="66"/>
      <c r="C14" s="44">
        <f>C15+C16+C17+C18</f>
        <v>1956318</v>
      </c>
      <c r="D14" s="44">
        <f t="shared" ref="D14:E14" si="12">D15+D16+D17+D18</f>
        <v>374039</v>
      </c>
      <c r="E14" s="44">
        <f t="shared" si="12"/>
        <v>1582279</v>
      </c>
      <c r="F14" s="26">
        <f>F15+F16+F17+F18</f>
        <v>259188</v>
      </c>
      <c r="G14" s="26">
        <f>G15+G16+G17+G18</f>
        <v>113658</v>
      </c>
      <c r="H14" s="26">
        <f>H15+H16+H17+H18</f>
        <v>145530</v>
      </c>
      <c r="I14" s="32">
        <f>I15+I16+I17+I18</f>
        <v>-103657</v>
      </c>
      <c r="J14" s="32">
        <f t="shared" ref="J14:K14" si="13">J15+J16+J17+J18</f>
        <v>0</v>
      </c>
      <c r="K14" s="32">
        <f t="shared" si="13"/>
        <v>-103657</v>
      </c>
      <c r="L14" s="32">
        <f>L15+L16+L17+L18</f>
        <v>1405656</v>
      </c>
      <c r="M14" s="32">
        <f t="shared" ref="M14:N14" si="14">M15+M16+M17+M18</f>
        <v>0</v>
      </c>
      <c r="N14" s="32">
        <f t="shared" si="14"/>
        <v>1405656</v>
      </c>
      <c r="O14" s="33">
        <f>O15+O16+O17+O18</f>
        <v>0</v>
      </c>
      <c r="P14" s="33">
        <f t="shared" ref="P14:Q14" si="15">P15+P16+P17+P18</f>
        <v>0</v>
      </c>
      <c r="Q14" s="33">
        <f t="shared" si="15"/>
        <v>0</v>
      </c>
      <c r="R14" s="33">
        <f>R15+R16+R17+R18</f>
        <v>0</v>
      </c>
      <c r="S14" s="33">
        <f t="shared" ref="S14:T14" si="16">S15+S16+S17+S18</f>
        <v>0</v>
      </c>
      <c r="T14" s="33">
        <f t="shared" si="16"/>
        <v>0</v>
      </c>
      <c r="U14" s="33">
        <f>U15+U16+U17+U18</f>
        <v>0</v>
      </c>
      <c r="V14" s="33">
        <f t="shared" ref="V14:W14" si="17">V15+V16+V17+V18</f>
        <v>0</v>
      </c>
      <c r="W14" s="33">
        <f t="shared" si="17"/>
        <v>0</v>
      </c>
      <c r="X14" s="33">
        <f>X15+X16+X17+X18</f>
        <v>-11682</v>
      </c>
      <c r="Y14" s="33">
        <f t="shared" ref="Y14:Z14" si="18">Y15+Y16+Y17+Y18</f>
        <v>-146432</v>
      </c>
      <c r="Z14" s="33">
        <f t="shared" si="18"/>
        <v>134750</v>
      </c>
      <c r="AA14" s="33">
        <f>AA15+AA16+AA17+AA18</f>
        <v>0</v>
      </c>
      <c r="AB14" s="33">
        <f t="shared" ref="AB14:AC14" si="19">AB15+AB16+AB17+AB18</f>
        <v>0</v>
      </c>
      <c r="AC14" s="33">
        <f t="shared" si="19"/>
        <v>0</v>
      </c>
      <c r="AD14" s="26">
        <f>AD15+AD16+AD17+AD18</f>
        <v>0</v>
      </c>
      <c r="AE14" s="26">
        <f t="shared" ref="AE14:AF14" si="20">AE15+AE16+AE17+AE18</f>
        <v>0</v>
      </c>
      <c r="AF14" s="26">
        <f t="shared" si="20"/>
        <v>0</v>
      </c>
      <c r="AG14" s="26">
        <f>AG15+AG16+AG17+AG18</f>
        <v>0</v>
      </c>
      <c r="AH14" s="26">
        <f t="shared" ref="AH14:AJ14" si="21">AH15+AH16+AH17+AH18</f>
        <v>0</v>
      </c>
      <c r="AI14" s="26">
        <f t="shared" si="21"/>
        <v>0</v>
      </c>
      <c r="AJ14" s="51">
        <f t="shared" si="21"/>
        <v>406813</v>
      </c>
      <c r="AK14" s="51">
        <f>AK15+AK16+AK17+AK18</f>
        <v>406813</v>
      </c>
      <c r="AL14" s="53">
        <f>AL15+AL16+AL17+AL18</f>
        <v>0</v>
      </c>
      <c r="AM14" s="51">
        <f t="shared" ref="AM14" si="22">AM15+AM16+AM17+AM18</f>
        <v>4956</v>
      </c>
      <c r="AN14" s="51">
        <f>AN15+AN16+AN17+AN18</f>
        <v>4956</v>
      </c>
      <c r="AO14" s="53">
        <f>AO15+AO16+AO17+AO18</f>
        <v>0</v>
      </c>
    </row>
    <row r="15" spans="1:41" ht="18.75" customHeight="1" x14ac:dyDescent="0.25">
      <c r="A15" s="3" t="s">
        <v>9</v>
      </c>
      <c r="B15" s="2" t="s">
        <v>10</v>
      </c>
      <c r="C15" s="43">
        <f>D15+E15</f>
        <v>0</v>
      </c>
      <c r="D15" s="43">
        <f t="shared" ref="D15:E18" si="23">G15+J15+M15+P15+S15+V15+Y15+AB15+AE15+AH15+AK15</f>
        <v>0</v>
      </c>
      <c r="E15" s="43">
        <f t="shared" si="23"/>
        <v>0</v>
      </c>
      <c r="F15" s="24">
        <f>G15+H15</f>
        <v>0</v>
      </c>
      <c r="G15" s="24"/>
      <c r="H15" s="27"/>
      <c r="I15" s="25">
        <f>J15+K15</f>
        <v>0</v>
      </c>
      <c r="J15" s="25"/>
      <c r="K15" s="29"/>
      <c r="L15" s="25">
        <f>M15+N15</f>
        <v>0</v>
      </c>
      <c r="M15" s="25"/>
      <c r="N15" s="29"/>
      <c r="O15" s="30">
        <f>P15+Q15</f>
        <v>0</v>
      </c>
      <c r="P15" s="30"/>
      <c r="Q15" s="31"/>
      <c r="R15" s="30">
        <f>S15+T15</f>
        <v>0</v>
      </c>
      <c r="S15" s="30"/>
      <c r="T15" s="31"/>
      <c r="U15" s="30">
        <f>V15+W15</f>
        <v>0</v>
      </c>
      <c r="V15" s="30"/>
      <c r="W15" s="31"/>
      <c r="X15" s="30">
        <f>Y15+Z15</f>
        <v>0</v>
      </c>
      <c r="Y15" s="30"/>
      <c r="Z15" s="31"/>
      <c r="AA15" s="30">
        <f>AB15+AC15</f>
        <v>0</v>
      </c>
      <c r="AB15" s="30"/>
      <c r="AC15" s="31"/>
      <c r="AD15" s="24">
        <f>AE15+AF15</f>
        <v>0</v>
      </c>
      <c r="AE15" s="24"/>
      <c r="AF15" s="27"/>
      <c r="AG15" s="24">
        <f>AH15+AI15</f>
        <v>0</v>
      </c>
      <c r="AH15" s="30"/>
      <c r="AI15" s="31"/>
      <c r="AJ15" s="51"/>
      <c r="AK15" s="51"/>
      <c r="AL15" s="52"/>
      <c r="AM15" s="51">
        <f>AN15+AO15</f>
        <v>0</v>
      </c>
      <c r="AN15" s="51"/>
      <c r="AO15" s="52"/>
    </row>
    <row r="16" spans="1:41" ht="27.75" customHeight="1" x14ac:dyDescent="0.25">
      <c r="A16" s="3" t="s">
        <v>11</v>
      </c>
      <c r="B16" s="2" t="s">
        <v>12</v>
      </c>
      <c r="C16" s="43">
        <f>D16+E16</f>
        <v>182292</v>
      </c>
      <c r="D16" s="43">
        <f t="shared" si="23"/>
        <v>0</v>
      </c>
      <c r="E16" s="43">
        <f t="shared" si="23"/>
        <v>182292</v>
      </c>
      <c r="F16" s="24">
        <f t="shared" ref="F16:F18" si="24">G16+H16</f>
        <v>145530</v>
      </c>
      <c r="G16" s="24"/>
      <c r="H16" s="27">
        <v>145530</v>
      </c>
      <c r="I16" s="25">
        <f t="shared" ref="I16:I18" si="25">J16+K16</f>
        <v>0</v>
      </c>
      <c r="J16" s="25"/>
      <c r="K16" s="29"/>
      <c r="L16" s="25">
        <f t="shared" ref="L16:L18" si="26">M16+N16</f>
        <v>31064</v>
      </c>
      <c r="M16" s="25"/>
      <c r="N16" s="29">
        <v>31064</v>
      </c>
      <c r="O16" s="30">
        <f t="shared" ref="O16:O18" si="27">P16+Q16</f>
        <v>0</v>
      </c>
      <c r="P16" s="30"/>
      <c r="Q16" s="31"/>
      <c r="R16" s="30">
        <f t="shared" ref="R16:R18" si="28">S16+T16</f>
        <v>0</v>
      </c>
      <c r="S16" s="30"/>
      <c r="T16" s="31"/>
      <c r="U16" s="30">
        <f t="shared" ref="U16:U18" si="29">V16+W16</f>
        <v>0</v>
      </c>
      <c r="V16" s="30"/>
      <c r="W16" s="31"/>
      <c r="X16" s="30">
        <f t="shared" ref="X16:X18" si="30">Y16+Z16</f>
        <v>5698</v>
      </c>
      <c r="Y16" s="30"/>
      <c r="Z16" s="31">
        <v>5698</v>
      </c>
      <c r="AA16" s="30">
        <f t="shared" ref="AA16:AA18" si="31">AB16+AC16</f>
        <v>0</v>
      </c>
      <c r="AB16" s="30"/>
      <c r="AC16" s="31"/>
      <c r="AD16" s="24">
        <f t="shared" ref="AD16:AD18" si="32">AE16+AF16</f>
        <v>0</v>
      </c>
      <c r="AE16" s="24"/>
      <c r="AF16" s="27"/>
      <c r="AG16" s="24">
        <f t="shared" ref="AG16:AG18" si="33">AH16+AI16</f>
        <v>0</v>
      </c>
      <c r="AH16" s="30"/>
      <c r="AI16" s="31"/>
      <c r="AJ16" s="51">
        <f>AK16+AL16</f>
        <v>0</v>
      </c>
      <c r="AK16" s="51"/>
      <c r="AL16" s="52"/>
      <c r="AM16" s="51">
        <f>AN16+AO16</f>
        <v>0</v>
      </c>
      <c r="AN16" s="51"/>
      <c r="AO16" s="52"/>
    </row>
    <row r="17" spans="1:41" ht="30" customHeight="1" x14ac:dyDescent="0.25">
      <c r="A17" s="3" t="s">
        <v>13</v>
      </c>
      <c r="B17" s="2" t="s">
        <v>14</v>
      </c>
      <c r="C17" s="43">
        <f t="shared" ref="C17:C18" si="34">D17+E17</f>
        <v>512499</v>
      </c>
      <c r="D17" s="43">
        <f t="shared" si="23"/>
        <v>512499</v>
      </c>
      <c r="E17" s="43">
        <f t="shared" si="23"/>
        <v>0</v>
      </c>
      <c r="F17" s="24">
        <f>G17+H17</f>
        <v>113658</v>
      </c>
      <c r="G17" s="24">
        <v>113658</v>
      </c>
      <c r="H17" s="27"/>
      <c r="I17" s="25">
        <f t="shared" si="25"/>
        <v>0</v>
      </c>
      <c r="J17" s="28"/>
      <c r="K17" s="34"/>
      <c r="L17" s="25">
        <f t="shared" si="26"/>
        <v>0</v>
      </c>
      <c r="M17" s="28"/>
      <c r="N17" s="34"/>
      <c r="O17" s="30">
        <f t="shared" si="27"/>
        <v>9408</v>
      </c>
      <c r="P17" s="30">
        <v>9408</v>
      </c>
      <c r="Q17" s="31"/>
      <c r="R17" s="30">
        <f t="shared" si="28"/>
        <v>0</v>
      </c>
      <c r="S17" s="30"/>
      <c r="T17" s="31"/>
      <c r="U17" s="30">
        <f t="shared" si="29"/>
        <v>0</v>
      </c>
      <c r="V17" s="30"/>
      <c r="W17" s="31"/>
      <c r="X17" s="30">
        <f t="shared" si="30"/>
        <v>-17380</v>
      </c>
      <c r="Y17" s="30">
        <v>-17380</v>
      </c>
      <c r="Z17" s="31"/>
      <c r="AA17" s="30">
        <f t="shared" si="31"/>
        <v>0</v>
      </c>
      <c r="AB17" s="30"/>
      <c r="AC17" s="31"/>
      <c r="AD17" s="24">
        <f t="shared" si="32"/>
        <v>0</v>
      </c>
      <c r="AE17" s="24"/>
      <c r="AF17" s="27"/>
      <c r="AG17" s="24">
        <f t="shared" si="33"/>
        <v>0</v>
      </c>
      <c r="AH17" s="30"/>
      <c r="AI17" s="31"/>
      <c r="AJ17" s="51">
        <f>AK17+AL17</f>
        <v>406813</v>
      </c>
      <c r="AK17" s="51">
        <v>406813</v>
      </c>
      <c r="AL17" s="52"/>
      <c r="AM17" s="51">
        <f>AN17+AO17</f>
        <v>3341</v>
      </c>
      <c r="AN17" s="51">
        <v>3341</v>
      </c>
      <c r="AO17" s="52"/>
    </row>
    <row r="18" spans="1:41" ht="40.5" customHeight="1" x14ac:dyDescent="0.25">
      <c r="A18" s="4" t="s">
        <v>15</v>
      </c>
      <c r="B18" s="2" t="s">
        <v>16</v>
      </c>
      <c r="C18" s="43">
        <f t="shared" si="34"/>
        <v>1261527</v>
      </c>
      <c r="D18" s="43">
        <f t="shared" si="23"/>
        <v>-138460</v>
      </c>
      <c r="E18" s="43">
        <f t="shared" si="23"/>
        <v>1399987</v>
      </c>
      <c r="F18" s="24">
        <f t="shared" si="24"/>
        <v>0</v>
      </c>
      <c r="G18" s="24"/>
      <c r="H18" s="27"/>
      <c r="I18" s="25">
        <f t="shared" si="25"/>
        <v>-103657</v>
      </c>
      <c r="J18" s="28"/>
      <c r="K18" s="34">
        <v>-103657</v>
      </c>
      <c r="L18" s="25">
        <f t="shared" si="26"/>
        <v>1374592</v>
      </c>
      <c r="M18" s="28"/>
      <c r="N18" s="34">
        <v>1374592</v>
      </c>
      <c r="O18" s="30">
        <f t="shared" si="27"/>
        <v>-9408</v>
      </c>
      <c r="P18" s="30">
        <v>-9408</v>
      </c>
      <c r="Q18" s="31"/>
      <c r="R18" s="30">
        <f t="shared" si="28"/>
        <v>0</v>
      </c>
      <c r="S18" s="30"/>
      <c r="T18" s="31"/>
      <c r="U18" s="30">
        <f t="shared" si="29"/>
        <v>0</v>
      </c>
      <c r="V18" s="30"/>
      <c r="W18" s="31"/>
      <c r="X18" s="30">
        <f t="shared" si="30"/>
        <v>0</v>
      </c>
      <c r="Y18" s="30">
        <v>-129052</v>
      </c>
      <c r="Z18" s="31">
        <v>129052</v>
      </c>
      <c r="AA18" s="30">
        <f t="shared" si="31"/>
        <v>0</v>
      </c>
      <c r="AB18" s="30"/>
      <c r="AC18" s="31"/>
      <c r="AD18" s="24">
        <f t="shared" si="32"/>
        <v>0</v>
      </c>
      <c r="AE18" s="24"/>
      <c r="AF18" s="27"/>
      <c r="AG18" s="24">
        <f t="shared" si="33"/>
        <v>0</v>
      </c>
      <c r="AH18" s="30"/>
      <c r="AI18" s="31"/>
      <c r="AJ18" s="51">
        <f t="shared" ref="AJ18:AJ29" si="35">AK18+AL18</f>
        <v>0</v>
      </c>
      <c r="AK18" s="51"/>
      <c r="AL18" s="52"/>
      <c r="AM18" s="51">
        <f t="shared" ref="AM18" si="36">AN18+AO18</f>
        <v>1615</v>
      </c>
      <c r="AN18" s="51">
        <v>1615</v>
      </c>
      <c r="AO18" s="52"/>
    </row>
    <row r="19" spans="1:41" ht="15.75" x14ac:dyDescent="0.25">
      <c r="A19" s="5" t="s">
        <v>17</v>
      </c>
      <c r="B19" s="6"/>
      <c r="C19" s="44">
        <f t="shared" ref="C19:I19" si="37">C20+C21</f>
        <v>-4748.0899999999674</v>
      </c>
      <c r="D19" s="44">
        <f t="shared" si="37"/>
        <v>-4748.0899999999674</v>
      </c>
      <c r="E19" s="45">
        <f t="shared" si="37"/>
        <v>0</v>
      </c>
      <c r="F19" s="26">
        <f t="shared" si="37"/>
        <v>0</v>
      </c>
      <c r="G19" s="26">
        <f t="shared" si="37"/>
        <v>0</v>
      </c>
      <c r="H19" s="26">
        <f t="shared" si="37"/>
        <v>0</v>
      </c>
      <c r="I19" s="26">
        <f t="shared" si="37"/>
        <v>0</v>
      </c>
      <c r="J19" s="26">
        <f t="shared" ref="J19:K19" si="38">J20+J21</f>
        <v>0</v>
      </c>
      <c r="K19" s="26">
        <f t="shared" si="38"/>
        <v>0</v>
      </c>
      <c r="L19" s="26">
        <f>L20+L21</f>
        <v>127318</v>
      </c>
      <c r="M19" s="26">
        <f t="shared" ref="M19:N19" si="39">M20+M21</f>
        <v>127318</v>
      </c>
      <c r="N19" s="26">
        <f t="shared" si="39"/>
        <v>0</v>
      </c>
      <c r="O19" s="33">
        <f>O20+O21</f>
        <v>0</v>
      </c>
      <c r="P19" s="33">
        <f t="shared" ref="P19:Q19" si="40">P20+P21</f>
        <v>0</v>
      </c>
      <c r="Q19" s="33">
        <f t="shared" si="40"/>
        <v>0</v>
      </c>
      <c r="R19" s="33">
        <f>R20+R21</f>
        <v>31536</v>
      </c>
      <c r="S19" s="33">
        <f t="shared" ref="S19:T19" si="41">S20+S21</f>
        <v>31536</v>
      </c>
      <c r="T19" s="33">
        <f t="shared" si="41"/>
        <v>0</v>
      </c>
      <c r="U19" s="33">
        <f>U20+U21</f>
        <v>29209</v>
      </c>
      <c r="V19" s="33">
        <f t="shared" ref="V19:W19" si="42">V20+V21</f>
        <v>29209</v>
      </c>
      <c r="W19" s="33">
        <f t="shared" si="42"/>
        <v>0</v>
      </c>
      <c r="X19" s="33">
        <f>X20+X21</f>
        <v>24795</v>
      </c>
      <c r="Y19" s="33">
        <f t="shared" ref="Y19:Z19" si="43">Y20+Y21</f>
        <v>24795</v>
      </c>
      <c r="Z19" s="33">
        <f t="shared" si="43"/>
        <v>0</v>
      </c>
      <c r="AA19" s="33">
        <f>AA20+AA21</f>
        <v>7190.91</v>
      </c>
      <c r="AB19" s="33">
        <f t="shared" ref="AB19:AC19" si="44">AB20+AB21</f>
        <v>7190.91</v>
      </c>
      <c r="AC19" s="33">
        <f t="shared" si="44"/>
        <v>0</v>
      </c>
      <c r="AD19" s="33">
        <f>AD20+AD21</f>
        <v>19969</v>
      </c>
      <c r="AE19" s="33">
        <f t="shared" ref="AE19:AF19" si="45">AE20+AE21</f>
        <v>19969</v>
      </c>
      <c r="AF19" s="33">
        <f t="shared" si="45"/>
        <v>0</v>
      </c>
      <c r="AG19" s="35">
        <f>AG20+AG21</f>
        <v>89805</v>
      </c>
      <c r="AH19" s="35">
        <f t="shared" ref="AH19:AL19" si="46">AH20+AH21</f>
        <v>89805</v>
      </c>
      <c r="AI19" s="35">
        <f t="shared" si="46"/>
        <v>0</v>
      </c>
      <c r="AJ19" s="51">
        <f t="shared" si="46"/>
        <v>-334571</v>
      </c>
      <c r="AK19" s="51">
        <f t="shared" si="46"/>
        <v>-334571</v>
      </c>
      <c r="AL19" s="52">
        <f t="shared" si="46"/>
        <v>0</v>
      </c>
      <c r="AM19" s="51">
        <f t="shared" ref="AM19:AO19" si="47">AM20+AM21</f>
        <v>75671</v>
      </c>
      <c r="AN19" s="51">
        <f t="shared" si="47"/>
        <v>75671</v>
      </c>
      <c r="AO19" s="52">
        <f t="shared" si="47"/>
        <v>0</v>
      </c>
    </row>
    <row r="20" spans="1:41" ht="26.25" x14ac:dyDescent="0.25">
      <c r="A20" s="7" t="s">
        <v>18</v>
      </c>
      <c r="B20" s="2"/>
      <c r="C20" s="43">
        <f t="shared" ref="C20:C29" si="48">D20+E20</f>
        <v>329822.91000000003</v>
      </c>
      <c r="D20" s="43">
        <f>G20+J20+M20+P20+S20+V20+Y20+AB20+AE20+AH20+AK20</f>
        <v>329822.91000000003</v>
      </c>
      <c r="E20" s="43">
        <f>H20+K20+N20+Q20+T20+W20+Z20+AC20+AF20+AI20+AL20</f>
        <v>0</v>
      </c>
      <c r="F20" s="24">
        <f>G20+H20</f>
        <v>0</v>
      </c>
      <c r="G20" s="24"/>
      <c r="H20" s="27"/>
      <c r="I20" s="28">
        <f t="shared" ref="I20:I29" si="49">J20+K20</f>
        <v>0</v>
      </c>
      <c r="J20" s="28"/>
      <c r="K20" s="34"/>
      <c r="L20" s="28">
        <f t="shared" ref="L20:L29" si="50">M20+N20</f>
        <v>127318</v>
      </c>
      <c r="M20" s="28">
        <v>127318</v>
      </c>
      <c r="N20" s="34"/>
      <c r="O20" s="30">
        <f t="shared" ref="O20:O29" si="51">P20+Q20</f>
        <v>0</v>
      </c>
      <c r="P20" s="30"/>
      <c r="Q20" s="31"/>
      <c r="R20" s="30">
        <f t="shared" ref="R20:R29" si="52">S20+T20</f>
        <v>31536</v>
      </c>
      <c r="S20" s="30">
        <v>31536</v>
      </c>
      <c r="T20" s="31"/>
      <c r="U20" s="30">
        <f t="shared" ref="U20:U29" si="53">V20+W20</f>
        <v>29209</v>
      </c>
      <c r="V20" s="30">
        <v>29209</v>
      </c>
      <c r="W20" s="31"/>
      <c r="X20" s="30">
        <f t="shared" ref="X20:X21" si="54">Y20+Z20</f>
        <v>24795</v>
      </c>
      <c r="Y20" s="30">
        <v>24795</v>
      </c>
      <c r="Z20" s="31"/>
      <c r="AA20" s="30">
        <f>AB20+AC20</f>
        <v>7190.91</v>
      </c>
      <c r="AB20" s="30">
        <v>7190.91</v>
      </c>
      <c r="AC20" s="31"/>
      <c r="AD20" s="30">
        <f>AE20+AF20</f>
        <v>19969</v>
      </c>
      <c r="AE20" s="30">
        <v>19969</v>
      </c>
      <c r="AF20" s="27"/>
      <c r="AG20" s="30">
        <f t="shared" ref="AG20:AG21" si="55">AH20+AI20</f>
        <v>89805</v>
      </c>
      <c r="AH20" s="30">
        <v>89805</v>
      </c>
      <c r="AI20" s="31"/>
      <c r="AJ20" s="51">
        <f t="shared" si="35"/>
        <v>0</v>
      </c>
      <c r="AK20" s="51"/>
      <c r="AL20" s="52"/>
      <c r="AM20" s="51">
        <f t="shared" ref="AM20:AM21" si="56">AN20+AO20</f>
        <v>75671</v>
      </c>
      <c r="AN20" s="51">
        <v>75671</v>
      </c>
      <c r="AO20" s="52"/>
    </row>
    <row r="21" spans="1:41" ht="26.25" x14ac:dyDescent="0.25">
      <c r="A21" s="8" t="s">
        <v>19</v>
      </c>
      <c r="B21" s="2"/>
      <c r="C21" s="43">
        <f t="shared" si="48"/>
        <v>-334571</v>
      </c>
      <c r="D21" s="43">
        <f>G21+J21+M21+P21+S21+V21+Y21+AB21+AE21+AH21+AK21</f>
        <v>-334571</v>
      </c>
      <c r="E21" s="43">
        <f>H21+K21+N21+Q21+T21+W21+Z21+AC21+AF21+AI21+AL21</f>
        <v>0</v>
      </c>
      <c r="F21" s="24">
        <f t="shared" ref="F21" si="57">G21+H21</f>
        <v>0</v>
      </c>
      <c r="G21" s="24"/>
      <c r="H21" s="27"/>
      <c r="I21" s="28">
        <f t="shared" si="49"/>
        <v>0</v>
      </c>
      <c r="J21" s="28">
        <v>0</v>
      </c>
      <c r="K21" s="34"/>
      <c r="L21" s="28">
        <f t="shared" si="50"/>
        <v>0</v>
      </c>
      <c r="M21" s="28">
        <v>0</v>
      </c>
      <c r="N21" s="34"/>
      <c r="O21" s="30">
        <f t="shared" si="51"/>
        <v>0</v>
      </c>
      <c r="P21" s="30"/>
      <c r="Q21" s="31"/>
      <c r="R21" s="30">
        <f t="shared" si="52"/>
        <v>0</v>
      </c>
      <c r="S21" s="30"/>
      <c r="T21" s="31"/>
      <c r="U21" s="30">
        <f t="shared" si="53"/>
        <v>0</v>
      </c>
      <c r="V21" s="30"/>
      <c r="W21" s="31"/>
      <c r="X21" s="30">
        <f t="shared" si="54"/>
        <v>0</v>
      </c>
      <c r="Y21" s="30"/>
      <c r="Z21" s="31"/>
      <c r="AA21" s="30">
        <f>AB21+AC21</f>
        <v>0</v>
      </c>
      <c r="AB21" s="30"/>
      <c r="AC21" s="31"/>
      <c r="AD21" s="30">
        <f>AE21+AF21</f>
        <v>0</v>
      </c>
      <c r="AE21" s="24"/>
      <c r="AF21" s="27"/>
      <c r="AG21" s="30">
        <f t="shared" si="55"/>
        <v>0</v>
      </c>
      <c r="AH21" s="30"/>
      <c r="AI21" s="31"/>
      <c r="AJ21" s="51">
        <f t="shared" si="35"/>
        <v>-334571</v>
      </c>
      <c r="AK21" s="51">
        <v>-334571</v>
      </c>
      <c r="AL21" s="52"/>
      <c r="AM21" s="51">
        <f t="shared" si="56"/>
        <v>0</v>
      </c>
      <c r="AN21" s="51">
        <v>0</v>
      </c>
      <c r="AO21" s="52"/>
    </row>
    <row r="22" spans="1:41" ht="18" x14ac:dyDescent="0.25">
      <c r="A22" s="16" t="s">
        <v>20</v>
      </c>
      <c r="B22" s="2"/>
      <c r="C22" s="43">
        <f>C23+C24+C25+C26+C27+C28+C29+C30</f>
        <v>7005827.9100000001</v>
      </c>
      <c r="D22" s="43">
        <f t="shared" ref="D22:E22" si="58">D23+D24+D25+D26+D27+D28+D29+D30</f>
        <v>6829233.9100000001</v>
      </c>
      <c r="E22" s="43">
        <f t="shared" si="58"/>
        <v>176594</v>
      </c>
      <c r="F22" s="24">
        <f>F23+F24+F25+F26+F27+F28+F29+F30</f>
        <v>4977043</v>
      </c>
      <c r="G22" s="24">
        <f t="shared" ref="G22:H22" si="59">G23+G24+G25+G26+G27+G28+G29+G30</f>
        <v>4831513</v>
      </c>
      <c r="H22" s="24">
        <f t="shared" si="59"/>
        <v>145530</v>
      </c>
      <c r="I22" s="28">
        <f>I23+I24+I25+I26+I27+I28+I29+I30</f>
        <v>0</v>
      </c>
      <c r="J22" s="28">
        <f t="shared" ref="J22:K22" si="60">J23+J24+J25+J26+J27+J28+J29+J30</f>
        <v>0</v>
      </c>
      <c r="K22" s="28">
        <f t="shared" si="60"/>
        <v>0</v>
      </c>
      <c r="L22" s="28">
        <f>L23+L24+L25+L26+L27+L28+L29+L30</f>
        <v>1553506</v>
      </c>
      <c r="M22" s="28">
        <f t="shared" ref="M22:N22" si="61">M23+M24+M25+M26+M27+M28+M29+M30</f>
        <v>1522442</v>
      </c>
      <c r="N22" s="28">
        <f t="shared" si="61"/>
        <v>31064</v>
      </c>
      <c r="O22" s="30">
        <f>O23+O24+O25+O26+O27+O28+O29+O30</f>
        <v>0</v>
      </c>
      <c r="P22" s="30">
        <f t="shared" ref="P22:Q22" si="62">P23+P24+P25+P26+P27+P28+P29+P30</f>
        <v>0</v>
      </c>
      <c r="Q22" s="30">
        <f t="shared" si="62"/>
        <v>0</v>
      </c>
      <c r="R22" s="30">
        <f>R23+R24+R25+R26+R27+R28+R29+R30</f>
        <v>31536</v>
      </c>
      <c r="S22" s="30">
        <f t="shared" ref="S22:T22" si="63">S23+S24+S25+S26+S27+S28+S29+S30</f>
        <v>31536</v>
      </c>
      <c r="T22" s="30">
        <f t="shared" si="63"/>
        <v>0</v>
      </c>
      <c r="U22" s="30">
        <f>U23+U24+U25+U26+U27+U28+U29+U30</f>
        <v>29209</v>
      </c>
      <c r="V22" s="30">
        <f>V23+V24+V25+V26+V27+V28+V29+V30</f>
        <v>29209</v>
      </c>
      <c r="W22" s="30">
        <f t="shared" ref="W22" si="64">W23+W24+W25+W26+W27+W28+W29+W30</f>
        <v>0</v>
      </c>
      <c r="X22" s="30">
        <f>X23+X24+X25+X26+X27+X28+X29+X30</f>
        <v>154858</v>
      </c>
      <c r="Y22" s="30">
        <f t="shared" ref="Y22:Z22" si="65">Y23+Y24+Y25+Y26+Y27+Y28+Y29+Y30</f>
        <v>154858</v>
      </c>
      <c r="Z22" s="30">
        <f t="shared" si="65"/>
        <v>0</v>
      </c>
      <c r="AA22" s="30">
        <f>AA23+AA24+AA25+AA26+AA27+AA28+AA29+AA30</f>
        <v>7190.91</v>
      </c>
      <c r="AB22" s="30">
        <f t="shared" ref="AB22:AC22" si="66">AB23+AB24+AB25+AB26+AB27+AB28+AB29+AB30</f>
        <v>7190.91</v>
      </c>
      <c r="AC22" s="30">
        <f t="shared" si="66"/>
        <v>0</v>
      </c>
      <c r="AD22" s="30">
        <f>AD23+AD24+AD25+AD26+AD27+AD28+AD29+AD30</f>
        <v>19969</v>
      </c>
      <c r="AE22" s="30">
        <f t="shared" ref="AE22:AF22" si="67">AE23+AE24+AE25+AE26+AE27+AE28+AE29+AE30</f>
        <v>19969</v>
      </c>
      <c r="AF22" s="30">
        <f t="shared" si="67"/>
        <v>0</v>
      </c>
      <c r="AG22" s="24">
        <f>AG23+AG24+AG25+AG26+AG27+AG28+AG29+AG30</f>
        <v>89805</v>
      </c>
      <c r="AH22" s="24">
        <f t="shared" ref="AH22:AL22" si="68">AH23+AH24+AH25+AH26+AH27+AH28+AH29+AH30</f>
        <v>89805</v>
      </c>
      <c r="AI22" s="24">
        <f t="shared" si="68"/>
        <v>0</v>
      </c>
      <c r="AJ22" s="51">
        <f t="shared" si="68"/>
        <v>142711</v>
      </c>
      <c r="AK22" s="51">
        <f t="shared" si="68"/>
        <v>142711</v>
      </c>
      <c r="AL22" s="52">
        <f t="shared" si="68"/>
        <v>0</v>
      </c>
      <c r="AM22" s="51">
        <f t="shared" ref="AM22:AO22" si="69">AM23+AM24+AM25+AM26+AM27+AM28+AM29+AM30</f>
        <v>80627</v>
      </c>
      <c r="AN22" s="51">
        <f t="shared" si="69"/>
        <v>80627</v>
      </c>
      <c r="AO22" s="52">
        <f t="shared" si="69"/>
        <v>0</v>
      </c>
    </row>
    <row r="23" spans="1:41" ht="38.25" x14ac:dyDescent="0.25">
      <c r="A23" s="9" t="s">
        <v>21</v>
      </c>
      <c r="B23" s="2" t="s">
        <v>22</v>
      </c>
      <c r="C23" s="43">
        <f>D23+E23</f>
        <v>2510</v>
      </c>
      <c r="D23" s="43">
        <f>G23+J23+M23+P23+S23+V23+Y23+AB23+AE23+AH23+AK23</f>
        <v>2510</v>
      </c>
      <c r="E23" s="43">
        <f>H23+K23+N23+Q23+T23+W23+Z23+AC23+AF23+AI23+AL23</f>
        <v>0</v>
      </c>
      <c r="F23" s="24">
        <f>G23+H23</f>
        <v>0</v>
      </c>
      <c r="G23" s="24"/>
      <c r="H23" s="27"/>
      <c r="I23" s="28">
        <f>J23+K23</f>
        <v>0</v>
      </c>
      <c r="J23" s="28"/>
      <c r="K23" s="34"/>
      <c r="L23" s="28">
        <f>M23+N23</f>
        <v>0</v>
      </c>
      <c r="M23" s="28"/>
      <c r="N23" s="34"/>
      <c r="O23" s="30">
        <f>P23+Q23</f>
        <v>0</v>
      </c>
      <c r="P23" s="30"/>
      <c r="Q23" s="31"/>
      <c r="R23" s="30">
        <f>S23+T23</f>
        <v>0</v>
      </c>
      <c r="S23" s="30"/>
      <c r="T23" s="31"/>
      <c r="U23" s="30">
        <f>V23+W23</f>
        <v>0</v>
      </c>
      <c r="V23" s="30"/>
      <c r="W23" s="31"/>
      <c r="X23" s="30">
        <f>Y23+Z23</f>
        <v>2510</v>
      </c>
      <c r="Y23" s="30">
        <v>2510</v>
      </c>
      <c r="Z23" s="31"/>
      <c r="AA23" s="30">
        <f>AB23+AC23</f>
        <v>0</v>
      </c>
      <c r="AB23" s="30"/>
      <c r="AC23" s="31"/>
      <c r="AD23" s="30">
        <f>AE23+AF23</f>
        <v>0</v>
      </c>
      <c r="AE23" s="30"/>
      <c r="AF23" s="27"/>
      <c r="AG23" s="30">
        <f>AH23+AI23</f>
        <v>0</v>
      </c>
      <c r="AH23" s="30"/>
      <c r="AI23" s="31"/>
      <c r="AJ23" s="51">
        <f t="shared" si="35"/>
        <v>0</v>
      </c>
      <c r="AK23" s="51"/>
      <c r="AL23" s="52"/>
      <c r="AM23" s="51">
        <f t="shared" ref="AM23:AM29" si="70">AN23+AO23</f>
        <v>3808</v>
      </c>
      <c r="AN23" s="51">
        <v>3808</v>
      </c>
      <c r="AO23" s="52"/>
    </row>
    <row r="24" spans="1:41" ht="25.5" x14ac:dyDescent="0.25">
      <c r="A24" s="9" t="s">
        <v>23</v>
      </c>
      <c r="B24" s="2" t="s">
        <v>24</v>
      </c>
      <c r="C24" s="43">
        <f t="shared" si="48"/>
        <v>281721</v>
      </c>
      <c r="D24" s="43">
        <f>G24+J24+M24+P24+S24+V24+Y24+AB24+AE24+AH24+AK24</f>
        <v>277042</v>
      </c>
      <c r="E24" s="43">
        <f>H24+K24+N24+Q24+T24+W24+Z24+AC24+AF24+AI24+AL24</f>
        <v>4679</v>
      </c>
      <c r="F24" s="24">
        <f t="shared" ref="F24:F29" si="71">G24+H24</f>
        <v>187071</v>
      </c>
      <c r="G24" s="24">
        <v>183330</v>
      </c>
      <c r="H24" s="27">
        <v>3741</v>
      </c>
      <c r="I24" s="28">
        <f>J24+K24</f>
        <v>0</v>
      </c>
      <c r="J24" s="28"/>
      <c r="K24" s="34"/>
      <c r="L24" s="28">
        <f t="shared" si="50"/>
        <v>46922</v>
      </c>
      <c r="M24" s="28">
        <v>45984</v>
      </c>
      <c r="N24" s="34">
        <v>938</v>
      </c>
      <c r="O24" s="30">
        <f t="shared" si="51"/>
        <v>0</v>
      </c>
      <c r="P24" s="30"/>
      <c r="Q24" s="31"/>
      <c r="R24" s="30">
        <f t="shared" si="52"/>
        <v>0</v>
      </c>
      <c r="S24" s="30"/>
      <c r="T24" s="31"/>
      <c r="U24" s="30">
        <f t="shared" si="53"/>
        <v>0</v>
      </c>
      <c r="V24" s="30"/>
      <c r="W24" s="31"/>
      <c r="X24" s="30">
        <f t="shared" ref="X24:X29" si="72">Y24+Z24</f>
        <v>0</v>
      </c>
      <c r="Y24" s="30"/>
      <c r="Z24" s="31"/>
      <c r="AA24" s="30">
        <f t="shared" ref="AA24:AA29" si="73">AB24+AC24</f>
        <v>0</v>
      </c>
      <c r="AB24" s="30"/>
      <c r="AC24" s="31"/>
      <c r="AD24" s="30">
        <f t="shared" ref="AD24:AD29" si="74">AE24+AF24</f>
        <v>1420</v>
      </c>
      <c r="AE24" s="30">
        <v>1420</v>
      </c>
      <c r="AF24" s="27"/>
      <c r="AG24" s="30">
        <f t="shared" ref="AG24:AG29" si="75">AH24+AI24</f>
        <v>4000</v>
      </c>
      <c r="AH24" s="30">
        <v>4000</v>
      </c>
      <c r="AI24" s="31"/>
      <c r="AJ24" s="51">
        <f t="shared" si="35"/>
        <v>42308</v>
      </c>
      <c r="AK24" s="51">
        <v>42308</v>
      </c>
      <c r="AL24" s="52"/>
      <c r="AM24" s="51">
        <f t="shared" si="70"/>
        <v>2640</v>
      </c>
      <c r="AN24" s="51">
        <v>2640</v>
      </c>
      <c r="AO24" s="52"/>
    </row>
    <row r="25" spans="1:41" ht="25.5" x14ac:dyDescent="0.25">
      <c r="A25" s="9" t="s">
        <v>25</v>
      </c>
      <c r="B25" s="2" t="s">
        <v>26</v>
      </c>
      <c r="C25" s="43">
        <f t="shared" si="48"/>
        <v>61569</v>
      </c>
      <c r="D25" s="43">
        <f t="shared" ref="D25:D29" si="76">G25+J25+M25+P25+S25+V25+Y25+AB25+AE25+AH25+AK25</f>
        <v>60621</v>
      </c>
      <c r="E25" s="43">
        <f t="shared" ref="E25:E29" si="77">H25+K25+N25+Q25+T25+W25+Z25+AC25+AF25+AI25+AL25</f>
        <v>948</v>
      </c>
      <c r="F25" s="24">
        <f t="shared" si="71"/>
        <v>35632</v>
      </c>
      <c r="G25" s="24">
        <v>34919</v>
      </c>
      <c r="H25" s="27">
        <v>713</v>
      </c>
      <c r="I25" s="28">
        <f t="shared" si="49"/>
        <v>0</v>
      </c>
      <c r="J25" s="28"/>
      <c r="K25" s="34"/>
      <c r="L25" s="28">
        <f t="shared" si="50"/>
        <v>11731</v>
      </c>
      <c r="M25" s="28">
        <v>11496</v>
      </c>
      <c r="N25" s="34">
        <v>235</v>
      </c>
      <c r="O25" s="30">
        <f t="shared" si="51"/>
        <v>0</v>
      </c>
      <c r="P25" s="30"/>
      <c r="Q25" s="31"/>
      <c r="R25" s="30">
        <f t="shared" si="52"/>
        <v>0</v>
      </c>
      <c r="S25" s="30"/>
      <c r="T25" s="31"/>
      <c r="U25" s="30">
        <f t="shared" si="53"/>
        <v>0</v>
      </c>
      <c r="V25" s="30"/>
      <c r="W25" s="31"/>
      <c r="X25" s="30">
        <f t="shared" si="72"/>
        <v>585</v>
      </c>
      <c r="Y25" s="30">
        <v>585</v>
      </c>
      <c r="Z25" s="31"/>
      <c r="AA25" s="30">
        <f t="shared" si="73"/>
        <v>0</v>
      </c>
      <c r="AB25" s="30"/>
      <c r="AC25" s="31"/>
      <c r="AD25" s="30">
        <f t="shared" si="74"/>
        <v>169</v>
      </c>
      <c r="AE25" s="30">
        <v>169</v>
      </c>
      <c r="AF25" s="27"/>
      <c r="AG25" s="30">
        <f t="shared" si="75"/>
        <v>760</v>
      </c>
      <c r="AH25" s="30">
        <v>760</v>
      </c>
      <c r="AI25" s="31"/>
      <c r="AJ25" s="51">
        <f t="shared" si="35"/>
        <v>12692</v>
      </c>
      <c r="AK25" s="51">
        <v>12692</v>
      </c>
      <c r="AL25" s="52"/>
      <c r="AM25" s="51">
        <f t="shared" si="70"/>
        <v>950</v>
      </c>
      <c r="AN25" s="51">
        <v>950</v>
      </c>
      <c r="AO25" s="52"/>
    </row>
    <row r="26" spans="1:41" ht="15.75" x14ac:dyDescent="0.25">
      <c r="A26" s="10" t="s">
        <v>27</v>
      </c>
      <c r="B26" s="2" t="s">
        <v>28</v>
      </c>
      <c r="C26" s="43">
        <f t="shared" si="48"/>
        <v>459695.91</v>
      </c>
      <c r="D26" s="43">
        <f t="shared" si="76"/>
        <v>453579.91</v>
      </c>
      <c r="E26" s="43">
        <f t="shared" si="77"/>
        <v>6116</v>
      </c>
      <c r="F26" s="24">
        <f t="shared" si="71"/>
        <v>217712</v>
      </c>
      <c r="G26" s="24">
        <v>212278</v>
      </c>
      <c r="H26" s="27">
        <v>5434</v>
      </c>
      <c r="I26" s="28">
        <f t="shared" si="49"/>
        <v>0</v>
      </c>
      <c r="J26" s="28"/>
      <c r="K26" s="34"/>
      <c r="L26" s="28">
        <f t="shared" si="50"/>
        <v>34406</v>
      </c>
      <c r="M26" s="28">
        <v>33724</v>
      </c>
      <c r="N26" s="34">
        <v>682</v>
      </c>
      <c r="O26" s="30">
        <f t="shared" si="51"/>
        <v>0</v>
      </c>
      <c r="P26" s="30"/>
      <c r="Q26" s="31"/>
      <c r="R26" s="30">
        <f>S26+T26</f>
        <v>31536</v>
      </c>
      <c r="S26" s="30">
        <v>31536</v>
      </c>
      <c r="T26" s="31"/>
      <c r="U26" s="30">
        <f t="shared" si="53"/>
        <v>29209</v>
      </c>
      <c r="V26" s="30">
        <v>29209</v>
      </c>
      <c r="W26" s="31"/>
      <c r="X26" s="30">
        <f t="shared" si="72"/>
        <v>22711</v>
      </c>
      <c r="Y26" s="30">
        <v>22711</v>
      </c>
      <c r="Z26" s="31"/>
      <c r="AA26" s="30">
        <f t="shared" si="73"/>
        <v>7190.91</v>
      </c>
      <c r="AB26" s="30">
        <v>7190.91</v>
      </c>
      <c r="AC26" s="31"/>
      <c r="AD26" s="30">
        <f t="shared" si="74"/>
        <v>18380</v>
      </c>
      <c r="AE26" s="30">
        <v>18380</v>
      </c>
      <c r="AF26" s="27"/>
      <c r="AG26" s="30">
        <f t="shared" si="75"/>
        <v>85045</v>
      </c>
      <c r="AH26" s="30">
        <v>85045</v>
      </c>
      <c r="AI26" s="31"/>
      <c r="AJ26" s="51">
        <f t="shared" si="35"/>
        <v>13506</v>
      </c>
      <c r="AK26" s="51">
        <v>13506</v>
      </c>
      <c r="AL26" s="52"/>
      <c r="AM26" s="51">
        <f t="shared" si="70"/>
        <v>15917</v>
      </c>
      <c r="AN26" s="51">
        <v>15917</v>
      </c>
      <c r="AO26" s="52"/>
    </row>
    <row r="27" spans="1:41" ht="15.75" x14ac:dyDescent="0.25">
      <c r="A27" s="10" t="s">
        <v>29</v>
      </c>
      <c r="B27" s="2" t="s">
        <v>30</v>
      </c>
      <c r="C27" s="43">
        <f t="shared" si="48"/>
        <v>0</v>
      </c>
      <c r="D27" s="43">
        <f t="shared" si="76"/>
        <v>0</v>
      </c>
      <c r="E27" s="43">
        <f t="shared" si="77"/>
        <v>0</v>
      </c>
      <c r="F27" s="24">
        <f t="shared" si="71"/>
        <v>0</v>
      </c>
      <c r="G27" s="24"/>
      <c r="H27" s="27"/>
      <c r="I27" s="28">
        <f t="shared" si="49"/>
        <v>0</v>
      </c>
      <c r="J27" s="28"/>
      <c r="K27" s="34"/>
      <c r="L27" s="28">
        <f t="shared" si="50"/>
        <v>0</v>
      </c>
      <c r="M27" s="28"/>
      <c r="N27" s="34"/>
      <c r="O27" s="30">
        <f t="shared" si="51"/>
        <v>0</v>
      </c>
      <c r="P27" s="30"/>
      <c r="Q27" s="31"/>
      <c r="R27" s="30">
        <f t="shared" si="52"/>
        <v>0</v>
      </c>
      <c r="S27" s="30"/>
      <c r="T27" s="31"/>
      <c r="U27" s="30">
        <f t="shared" si="53"/>
        <v>0</v>
      </c>
      <c r="V27" s="30"/>
      <c r="W27" s="31"/>
      <c r="X27" s="30">
        <f t="shared" si="72"/>
        <v>0</v>
      </c>
      <c r="Y27" s="30"/>
      <c r="Z27" s="31"/>
      <c r="AA27" s="30">
        <f t="shared" si="73"/>
        <v>0</v>
      </c>
      <c r="AB27" s="30"/>
      <c r="AC27" s="31"/>
      <c r="AD27" s="30">
        <f t="shared" si="74"/>
        <v>0</v>
      </c>
      <c r="AE27" s="24"/>
      <c r="AF27" s="27"/>
      <c r="AG27" s="30">
        <f t="shared" si="75"/>
        <v>0</v>
      </c>
      <c r="AH27" s="30"/>
      <c r="AI27" s="31"/>
      <c r="AJ27" s="51">
        <f t="shared" si="35"/>
        <v>0</v>
      </c>
      <c r="AK27" s="51"/>
      <c r="AL27" s="52"/>
      <c r="AM27" s="51">
        <f t="shared" si="70"/>
        <v>0</v>
      </c>
      <c r="AN27" s="51"/>
      <c r="AO27" s="52"/>
    </row>
    <row r="28" spans="1:41" ht="25.5" x14ac:dyDescent="0.25">
      <c r="A28" s="9" t="s">
        <v>31</v>
      </c>
      <c r="B28" s="2" t="s">
        <v>32</v>
      </c>
      <c r="C28" s="43">
        <f t="shared" si="48"/>
        <v>0</v>
      </c>
      <c r="D28" s="43">
        <f t="shared" si="76"/>
        <v>0</v>
      </c>
      <c r="E28" s="43">
        <f t="shared" si="77"/>
        <v>0</v>
      </c>
      <c r="F28" s="24">
        <f t="shared" si="71"/>
        <v>0</v>
      </c>
      <c r="G28" s="24"/>
      <c r="H28" s="27"/>
      <c r="I28" s="28">
        <f t="shared" si="49"/>
        <v>0</v>
      </c>
      <c r="J28" s="28"/>
      <c r="K28" s="34"/>
      <c r="L28" s="28">
        <f t="shared" si="50"/>
        <v>0</v>
      </c>
      <c r="M28" s="28"/>
      <c r="N28" s="34"/>
      <c r="O28" s="30">
        <f t="shared" si="51"/>
        <v>0</v>
      </c>
      <c r="P28" s="30"/>
      <c r="Q28" s="31"/>
      <c r="R28" s="30">
        <f t="shared" si="52"/>
        <v>0</v>
      </c>
      <c r="S28" s="30"/>
      <c r="T28" s="31"/>
      <c r="U28" s="30">
        <f t="shared" si="53"/>
        <v>0</v>
      </c>
      <c r="V28" s="30"/>
      <c r="W28" s="31"/>
      <c r="X28" s="30">
        <f t="shared" si="72"/>
        <v>0</v>
      </c>
      <c r="Y28" s="30"/>
      <c r="Z28" s="31"/>
      <c r="AA28" s="30">
        <f t="shared" si="73"/>
        <v>0</v>
      </c>
      <c r="AB28" s="30"/>
      <c r="AC28" s="31"/>
      <c r="AD28" s="30">
        <f t="shared" si="74"/>
        <v>0</v>
      </c>
      <c r="AE28" s="24"/>
      <c r="AF28" s="27"/>
      <c r="AG28" s="30">
        <f t="shared" si="75"/>
        <v>0</v>
      </c>
      <c r="AH28" s="30"/>
      <c r="AI28" s="31"/>
      <c r="AJ28" s="51">
        <f t="shared" si="35"/>
        <v>0</v>
      </c>
      <c r="AK28" s="51"/>
      <c r="AL28" s="52"/>
      <c r="AM28" s="51">
        <f t="shared" si="70"/>
        <v>0</v>
      </c>
      <c r="AN28" s="51"/>
      <c r="AO28" s="52"/>
    </row>
    <row r="29" spans="1:41" ht="24.75" x14ac:dyDescent="0.25">
      <c r="A29" s="5" t="s">
        <v>33</v>
      </c>
      <c r="B29" s="2" t="s">
        <v>34</v>
      </c>
      <c r="C29" s="43">
        <f t="shared" si="48"/>
        <v>6200332</v>
      </c>
      <c r="D29" s="43">
        <f t="shared" si="76"/>
        <v>6035481</v>
      </c>
      <c r="E29" s="43">
        <f t="shared" si="77"/>
        <v>164851</v>
      </c>
      <c r="F29" s="24">
        <f t="shared" si="71"/>
        <v>4536628</v>
      </c>
      <c r="G29" s="24">
        <v>4400986</v>
      </c>
      <c r="H29" s="27">
        <v>135642</v>
      </c>
      <c r="I29" s="28">
        <f t="shared" si="49"/>
        <v>0</v>
      </c>
      <c r="J29" s="28"/>
      <c r="K29" s="34"/>
      <c r="L29" s="28">
        <f t="shared" si="50"/>
        <v>1460447</v>
      </c>
      <c r="M29" s="28">
        <v>1431238</v>
      </c>
      <c r="N29" s="34">
        <v>29209</v>
      </c>
      <c r="O29" s="30">
        <f t="shared" si="51"/>
        <v>0</v>
      </c>
      <c r="P29" s="30"/>
      <c r="Q29" s="31"/>
      <c r="R29" s="30">
        <f t="shared" si="52"/>
        <v>0</v>
      </c>
      <c r="S29" s="30"/>
      <c r="T29" s="31"/>
      <c r="U29" s="30">
        <f t="shared" si="53"/>
        <v>0</v>
      </c>
      <c r="V29" s="30"/>
      <c r="W29" s="31"/>
      <c r="X29" s="30">
        <f t="shared" si="72"/>
        <v>129052</v>
      </c>
      <c r="Y29" s="30">
        <v>129052</v>
      </c>
      <c r="Z29" s="31"/>
      <c r="AA29" s="30">
        <f t="shared" si="73"/>
        <v>0</v>
      </c>
      <c r="AB29" s="30"/>
      <c r="AC29" s="31"/>
      <c r="AD29" s="30">
        <f t="shared" si="74"/>
        <v>0</v>
      </c>
      <c r="AE29" s="24"/>
      <c r="AF29" s="27"/>
      <c r="AG29" s="30">
        <f t="shared" si="75"/>
        <v>0</v>
      </c>
      <c r="AH29" s="30"/>
      <c r="AI29" s="31"/>
      <c r="AJ29" s="51">
        <f t="shared" si="35"/>
        <v>74205</v>
      </c>
      <c r="AK29" s="51">
        <v>74205</v>
      </c>
      <c r="AL29" s="52"/>
      <c r="AM29" s="51">
        <f t="shared" si="70"/>
        <v>57312</v>
      </c>
      <c r="AN29" s="51">
        <v>57312</v>
      </c>
      <c r="AO29" s="52"/>
    </row>
    <row r="30" spans="1:41" ht="16.5" thickBot="1" x14ac:dyDescent="0.3">
      <c r="A30" s="11"/>
      <c r="B30" s="17"/>
      <c r="C30" s="46"/>
      <c r="D30" s="46"/>
      <c r="E30" s="47"/>
      <c r="F30" s="36"/>
      <c r="G30" s="36"/>
      <c r="H30" s="37"/>
      <c r="I30" s="38"/>
      <c r="J30" s="38"/>
      <c r="K30" s="39"/>
      <c r="L30" s="38"/>
      <c r="M30" s="38"/>
      <c r="N30" s="39"/>
      <c r="O30" s="40"/>
      <c r="P30" s="40"/>
      <c r="Q30" s="41"/>
      <c r="R30" s="40"/>
      <c r="S30" s="40"/>
      <c r="T30" s="41"/>
      <c r="U30" s="40"/>
      <c r="V30" s="40"/>
      <c r="W30" s="41"/>
      <c r="X30" s="40"/>
      <c r="Y30" s="40"/>
      <c r="Z30" s="41"/>
      <c r="AA30" s="40"/>
      <c r="AB30" s="40"/>
      <c r="AC30" s="41"/>
      <c r="AD30" s="36"/>
      <c r="AE30" s="36"/>
      <c r="AF30" s="37"/>
      <c r="AG30" s="40"/>
      <c r="AH30" s="40"/>
      <c r="AI30" s="41"/>
      <c r="AJ30" s="54"/>
      <c r="AK30" s="54"/>
      <c r="AL30" s="55"/>
      <c r="AM30" s="54"/>
      <c r="AN30" s="54"/>
      <c r="AO30" s="55"/>
    </row>
    <row r="31" spans="1:41" ht="15.75" x14ac:dyDescent="0.25">
      <c r="C31" s="42">
        <f>C12+C14+C19-C22</f>
        <v>0</v>
      </c>
      <c r="D31" s="42">
        <f>D12+D14+D19-D22</f>
        <v>-1405685</v>
      </c>
      <c r="E31" s="42">
        <f t="shared" ref="E31:K31" si="78">E12+E14+E19-E22</f>
        <v>1405685</v>
      </c>
      <c r="F31" s="13">
        <f>F12+F14+F19-F22</f>
        <v>0</v>
      </c>
      <c r="G31" s="13">
        <f>G12+G14+G19-G22</f>
        <v>0</v>
      </c>
      <c r="H31" s="13">
        <f t="shared" si="78"/>
        <v>0</v>
      </c>
      <c r="I31" s="13">
        <f>I12+I14+I19-I22</f>
        <v>0</v>
      </c>
      <c r="J31" s="13">
        <f>J12+J14+J19-J22</f>
        <v>103657</v>
      </c>
      <c r="K31" s="13">
        <f t="shared" si="78"/>
        <v>-103657</v>
      </c>
      <c r="L31" s="12">
        <f>L12+L14+L19-L22</f>
        <v>0</v>
      </c>
      <c r="M31" s="12">
        <f>M12+M14+M19-M22</f>
        <v>-1374592</v>
      </c>
      <c r="N31" s="12">
        <f t="shared" ref="N31" si="79">N12+N14+N19-N22</f>
        <v>1374592</v>
      </c>
      <c r="O31" s="42">
        <f>O12+O14+O19-O22</f>
        <v>0</v>
      </c>
      <c r="P31" s="42">
        <f>P12+P14+P19-P22</f>
        <v>0</v>
      </c>
      <c r="Q31" s="42">
        <f t="shared" ref="Q31" si="80">Q12+Q14+Q19-Q22</f>
        <v>0</v>
      </c>
      <c r="R31" s="42">
        <f>R12+R14+R19-R22</f>
        <v>0</v>
      </c>
      <c r="S31" s="42">
        <f>S12+S14+S19-S22</f>
        <v>0</v>
      </c>
      <c r="T31" s="42">
        <f t="shared" ref="T31" si="81">T12+T14+T19-T22</f>
        <v>0</v>
      </c>
      <c r="U31" s="42">
        <f>U12+U14+U19-U22</f>
        <v>0</v>
      </c>
      <c r="V31" s="42">
        <f>V12+V14+V19-V22</f>
        <v>0</v>
      </c>
      <c r="W31" s="42">
        <f t="shared" ref="W31" si="82">W12+W14+W19-W22</f>
        <v>0</v>
      </c>
      <c r="X31" s="42">
        <f>X12+X14+X19-X22</f>
        <v>0</v>
      </c>
      <c r="Y31" s="42">
        <f>Y12+Y14+Y19-Y22</f>
        <v>-134750</v>
      </c>
      <c r="Z31" s="42">
        <f t="shared" ref="Z31" si="83">Z12+Z14+Z19-Z22</f>
        <v>134750</v>
      </c>
      <c r="AA31" s="13">
        <f>AA12+AA14+AA19-AA22</f>
        <v>0</v>
      </c>
      <c r="AB31" s="13">
        <f>AB12+AB14+AB19-AB22</f>
        <v>0</v>
      </c>
      <c r="AC31" s="13">
        <f t="shared" ref="AC31" si="84">AC12+AC14+AC19-AC22</f>
        <v>0</v>
      </c>
      <c r="AD31" s="13">
        <f>AD12+AD14+AD19-AD22</f>
        <v>0</v>
      </c>
      <c r="AE31" s="13">
        <f>AE12+AE14+AE19-AE22</f>
        <v>0</v>
      </c>
      <c r="AF31" s="13">
        <f t="shared" ref="AF31" si="85">AF12+AF14+AF19-AF22</f>
        <v>0</v>
      </c>
      <c r="AG31" s="42">
        <f>AG12+AG14+AG19-AG22</f>
        <v>0</v>
      </c>
      <c r="AH31" s="42">
        <f>AH12+AH14+AH19-AH22</f>
        <v>0</v>
      </c>
      <c r="AI31" s="42">
        <f t="shared" ref="AI31:AJ31" si="86">AI12+AI14+AI19-AI22</f>
        <v>0</v>
      </c>
      <c r="AJ31" s="56">
        <f t="shared" si="86"/>
        <v>0</v>
      </c>
      <c r="AK31" s="56">
        <f>AK12+AK14+AK19-AK22</f>
        <v>0</v>
      </c>
      <c r="AL31" s="56">
        <f>AL12+AL14+AL19-AL22</f>
        <v>0</v>
      </c>
      <c r="AM31" s="56">
        <f t="shared" ref="AM31" si="87">AM12+AM14+AM19-AM22</f>
        <v>0</v>
      </c>
      <c r="AN31" s="56">
        <f>AN12+AN14+AN19-AN22</f>
        <v>0</v>
      </c>
      <c r="AO31" s="56">
        <f>AO12+AO14+AO19-AO22</f>
        <v>0</v>
      </c>
    </row>
    <row r="34" spans="8:8" x14ac:dyDescent="0.25">
      <c r="H34" s="26"/>
    </row>
  </sheetData>
  <mergeCells count="56">
    <mergeCell ref="AM7:AO7"/>
    <mergeCell ref="AM8:AO8"/>
    <mergeCell ref="AM9:AO9"/>
    <mergeCell ref="AM10:AO10"/>
    <mergeCell ref="D1:E1"/>
    <mergeCell ref="AJ7:AL7"/>
    <mergeCell ref="AJ8:AL8"/>
    <mergeCell ref="AJ9:AL9"/>
    <mergeCell ref="AJ10:AL10"/>
    <mergeCell ref="L7:N7"/>
    <mergeCell ref="L8:N8"/>
    <mergeCell ref="L9:N9"/>
    <mergeCell ref="L10:N10"/>
    <mergeCell ref="I8:K8"/>
    <mergeCell ref="I9:K9"/>
    <mergeCell ref="A3:E3"/>
    <mergeCell ref="A14:B14"/>
    <mergeCell ref="F8:H8"/>
    <mergeCell ref="F9:H9"/>
    <mergeCell ref="F10:H10"/>
    <mergeCell ref="C7:E7"/>
    <mergeCell ref="F7:H7"/>
    <mergeCell ref="C10:E10"/>
    <mergeCell ref="A8:A11"/>
    <mergeCell ref="B8:B11"/>
    <mergeCell ref="C8:E9"/>
    <mergeCell ref="A4:B7"/>
    <mergeCell ref="I10:K10"/>
    <mergeCell ref="O7:Q7"/>
    <mergeCell ref="O8:Q8"/>
    <mergeCell ref="O9:Q9"/>
    <mergeCell ref="O10:Q10"/>
    <mergeCell ref="R7:T7"/>
    <mergeCell ref="R8:T8"/>
    <mergeCell ref="R9:T9"/>
    <mergeCell ref="R10:T10"/>
    <mergeCell ref="U7:W7"/>
    <mergeCell ref="U8:W8"/>
    <mergeCell ref="U9:W9"/>
    <mergeCell ref="U10:W10"/>
    <mergeCell ref="X7:Z7"/>
    <mergeCell ref="X8:Z8"/>
    <mergeCell ref="X9:Z9"/>
    <mergeCell ref="X10:Z10"/>
    <mergeCell ref="AG7:AI7"/>
    <mergeCell ref="AG8:AI8"/>
    <mergeCell ref="AG9:AI9"/>
    <mergeCell ref="AG10:AI10"/>
    <mergeCell ref="AA7:AC7"/>
    <mergeCell ref="AA8:AC8"/>
    <mergeCell ref="AA9:AC9"/>
    <mergeCell ref="AA10:AC10"/>
    <mergeCell ref="AD7:AF7"/>
    <mergeCell ref="AD8:AF8"/>
    <mergeCell ref="AD9:AF9"/>
    <mergeCell ref="AD10:AF10"/>
  </mergeCells>
  <pageMargins left="0.70866141732283472" right="0.31496062992125984" top="0.74803149606299213" bottom="0.15748031496062992" header="0.31496062992125984" footer="0.31496062992125984"/>
  <pageSetup paperSize="9" scale="67" orientation="landscape" r:id="rId1"/>
  <headerFooter>
    <oddFooter>&amp;A&amp;RСтр. &amp;P</oddFooter>
  </headerFooter>
  <rowBreaks count="1" manualBreakCount="1">
    <brk id="31" max="16383" man="1"/>
  </rowBreaks>
  <colBreaks count="4" manualBreakCount="4">
    <brk id="5" max="30" man="1"/>
    <brk id="14" max="30" man="1"/>
    <brk id="26" max="30" man="1"/>
    <brk id="3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СЕС-ДЕС 2020</vt:lpstr>
      <vt:lpstr>'СЕС-ДЕС 2020'!Област_печат</vt:lpstr>
      <vt:lpstr>'СЕС-ДЕС 2020'!Печат_заглавия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PCC</cp:lastModifiedBy>
  <cp:lastPrinted>2020-01-23T08:21:37Z</cp:lastPrinted>
  <dcterms:created xsi:type="dcterms:W3CDTF">2020-01-10T06:23:09Z</dcterms:created>
  <dcterms:modified xsi:type="dcterms:W3CDTF">2020-01-23T08:21:40Z</dcterms:modified>
</cp:coreProperties>
</file>